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2" documentId="8_{45C9F908-2917-49FC-800E-3C45771E144B}" xr6:coauthVersionLast="47" xr6:coauthVersionMax="47" xr10:uidLastSave="{BBFF4540-D850-423D-9652-19ADE46FC6B2}"/>
  <bookViews>
    <workbookView xWindow="-98" yWindow="-98" windowWidth="19396" windowHeight="10395" tabRatio="625" xr2:uid="{00000000-000D-0000-FFFF-FFFF00000000}"/>
  </bookViews>
  <sheets>
    <sheet name="Compliance" sheetId="2" r:id="rId1"/>
  </sheets>
  <definedNames>
    <definedName name="_xlnm.Print_Area" localSheetId="0">Compliance!$A$2:$T$70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 l="1"/>
  <c r="B51" i="2"/>
  <c r="M50" i="2"/>
  <c r="O50" i="2" s="1"/>
  <c r="G50" i="2"/>
  <c r="D50" i="2"/>
  <c r="C50" i="2"/>
  <c r="B50" i="2"/>
  <c r="N50" i="2" l="1"/>
  <c r="Q50" i="2"/>
  <c r="P50" i="2" s="1"/>
  <c r="B65" i="2"/>
  <c r="C65" i="2"/>
  <c r="D65" i="2"/>
  <c r="G65" i="2"/>
  <c r="M65" i="2"/>
  <c r="O65" i="2" s="1"/>
  <c r="N65" i="2" s="1"/>
  <c r="Q65" i="2" l="1"/>
  <c r="P65" i="2" s="1"/>
  <c r="G49" i="2"/>
  <c r="G51" i="2"/>
  <c r="G52" i="2"/>
  <c r="G53" i="2"/>
  <c r="G54" i="2"/>
  <c r="G55" i="2"/>
  <c r="G56" i="2"/>
  <c r="G57" i="2"/>
  <c r="G58" i="2"/>
  <c r="G59" i="2"/>
  <c r="G60" i="2"/>
  <c r="G61" i="2"/>
  <c r="G62" i="2"/>
  <c r="G63" i="2"/>
  <c r="G64" i="2"/>
  <c r="G66" i="2"/>
  <c r="G48" i="2"/>
  <c r="M49" i="2" l="1"/>
  <c r="O49" i="2" s="1"/>
  <c r="N49" i="2" s="1"/>
  <c r="M51" i="2"/>
  <c r="O51" i="2" s="1"/>
  <c r="N51" i="2" s="1"/>
  <c r="M52" i="2"/>
  <c r="O52" i="2" s="1"/>
  <c r="N52" i="2" s="1"/>
  <c r="M53" i="2"/>
  <c r="M54" i="2"/>
  <c r="O54" i="2" s="1"/>
  <c r="N54" i="2" s="1"/>
  <c r="M55" i="2"/>
  <c r="O55" i="2" s="1"/>
  <c r="N55" i="2" s="1"/>
  <c r="M56" i="2"/>
  <c r="O56" i="2" s="1"/>
  <c r="M57" i="2"/>
  <c r="M58" i="2"/>
  <c r="O58" i="2" s="1"/>
  <c r="N58" i="2" s="1"/>
  <c r="M59" i="2"/>
  <c r="M60" i="2"/>
  <c r="O60" i="2" s="1"/>
  <c r="Q60" i="2" s="1"/>
  <c r="P60" i="2" s="1"/>
  <c r="M61" i="2"/>
  <c r="O61" i="2" s="1"/>
  <c r="Q61" i="2" s="1"/>
  <c r="P61" i="2" s="1"/>
  <c r="M62" i="2"/>
  <c r="O62" i="2" s="1"/>
  <c r="M63" i="2"/>
  <c r="O63" i="2" s="1"/>
  <c r="M64" i="2"/>
  <c r="O64" i="2" s="1"/>
  <c r="M66" i="2"/>
  <c r="M48" i="2"/>
  <c r="O48" i="2" l="1"/>
  <c r="N48" i="2" s="1"/>
  <c r="N64" i="2"/>
  <c r="Q64" i="2"/>
  <c r="P64" i="2" s="1"/>
  <c r="N56" i="2"/>
  <c r="Q56" i="2"/>
  <c r="P56" i="2" s="1"/>
  <c r="N63" i="2"/>
  <c r="Q63" i="2"/>
  <c r="P63" i="2" s="1"/>
  <c r="N62" i="2"/>
  <c r="Q62" i="2"/>
  <c r="P62" i="2" s="1"/>
  <c r="N61" i="2"/>
  <c r="Q49" i="2"/>
  <c r="P49" i="2" s="1"/>
  <c r="N60" i="2"/>
  <c r="O59" i="2"/>
  <c r="N59" i="2" s="1"/>
  <c r="O66" i="2"/>
  <c r="N66" i="2" s="1"/>
  <c r="O57" i="2"/>
  <c r="N57" i="2" s="1"/>
  <c r="Q54" i="2"/>
  <c r="P54" i="2" s="1"/>
  <c r="Q51" i="2"/>
  <c r="P51" i="2" s="1"/>
  <c r="Q58" i="2"/>
  <c r="P58" i="2" s="1"/>
  <c r="O53" i="2"/>
  <c r="N53" i="2" s="1"/>
  <c r="Q52" i="2"/>
  <c r="P52" i="2" s="1"/>
  <c r="Q55" i="2"/>
  <c r="P55" i="2" s="1"/>
  <c r="Q48" i="2" l="1"/>
  <c r="P48" i="2" s="1"/>
  <c r="Q57" i="2"/>
  <c r="P57" i="2" s="1"/>
  <c r="Q66" i="2"/>
  <c r="P66" i="2" s="1"/>
  <c r="Q59" i="2"/>
  <c r="P59" i="2" s="1"/>
  <c r="Q53" i="2"/>
  <c r="P53" i="2" s="1"/>
  <c r="D54" i="2" l="1"/>
  <c r="C54" i="2"/>
  <c r="B54" i="2"/>
  <c r="D55" i="2" l="1"/>
  <c r="C55" i="2"/>
  <c r="B55" i="2"/>
  <c r="D53" i="2"/>
  <c r="C53" i="2"/>
  <c r="B53" i="2"/>
  <c r="D56" i="2"/>
  <c r="C56" i="2"/>
  <c r="B56" i="2"/>
  <c r="B49" i="2" l="1"/>
  <c r="B48" i="2"/>
  <c r="C51" i="2" l="1"/>
  <c r="D51" i="2"/>
  <c r="C52" i="2"/>
  <c r="D52" i="2"/>
  <c r="D57" i="2" l="1"/>
  <c r="D58" i="2"/>
  <c r="D59" i="2"/>
  <c r="D60" i="2"/>
  <c r="D61" i="2"/>
  <c r="D62" i="2"/>
  <c r="D63" i="2"/>
  <c r="D64" i="2"/>
  <c r="D66" i="2"/>
  <c r="C59" i="2" l="1"/>
  <c r="C60" i="2"/>
  <c r="C61" i="2"/>
  <c r="C62" i="2"/>
  <c r="C63" i="2"/>
  <c r="C64" i="2"/>
  <c r="C66" i="2"/>
  <c r="C57" i="2"/>
  <c r="C58" i="2"/>
  <c r="B57" i="2" l="1"/>
  <c r="B58" i="2"/>
  <c r="B59" i="2"/>
  <c r="B60" i="2"/>
  <c r="B61" i="2"/>
  <c r="B62" i="2"/>
  <c r="B63" i="2"/>
  <c r="B64" i="2"/>
  <c r="B66" i="2"/>
</calcChain>
</file>

<file path=xl/sharedStrings.xml><?xml version="1.0" encoding="utf-8"?>
<sst xmlns="http://schemas.openxmlformats.org/spreadsheetml/2006/main" count="132" uniqueCount="78">
  <si>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</si>
  <si>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</si>
  <si>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</si>
  <si>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</si>
  <si>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</si>
  <si>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</si>
  <si>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</si>
  <si>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</si>
  <si>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</si>
  <si>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</si>
  <si>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</si>
  <si>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</si>
  <si>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t>Example Area 1</t>
  </si>
  <si>
    <t>Example Area 2</t>
  </si>
  <si>
    <t xml:space="preserve">Example Area 1 
</t>
  </si>
  <si>
    <t xml:space="preserve">Example Area 2 
</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</si>
  <si>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</si>
  <si>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</si>
  <si>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</si>
  <si>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</si>
  <si>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EG 1</t>
  </si>
  <si>
    <t>EG 2</t>
  </si>
  <si>
    <t>Licensee / Broadcaster name</t>
  </si>
  <si>
    <t>Example Broadcasters Pty Ltd</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</si>
  <si>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</si>
  <si>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</si>
  <si>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</si>
  <si>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</si>
  <si>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</si>
  <si>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</si>
  <si>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</si>
  <si>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</si>
  <si>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</si>
  <si>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</si>
  <si>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</si>
  <si>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</si>
  <si>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</si>
  <si>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</si>
  <si>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</si>
  <si>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EG 3</t>
  </si>
  <si>
    <t>Example Area 3</t>
  </si>
  <si>
    <t>FTA/TRO-111</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</si>
  <si>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</si>
  <si>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</si>
  <si>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</si>
  <si>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</si>
  <si>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ABC CH 21 Perth</t>
  </si>
  <si>
    <t>Perth</t>
  </si>
  <si>
    <t>Australian Broadcasting Corporation</t>
  </si>
  <si>
    <t>ABC CH 21 West Aust</t>
  </si>
  <si>
    <t>Western Australia</t>
  </si>
  <si>
    <t>ABC CH 21 Adelaide</t>
  </si>
  <si>
    <t xml:space="preserve">Adelaide </t>
  </si>
  <si>
    <t>ABC CH 21 Sth Aust</t>
  </si>
  <si>
    <t>South Australia</t>
  </si>
  <si>
    <t>ABC CH 21 Darwin</t>
  </si>
  <si>
    <t>Darwin</t>
  </si>
  <si>
    <t>ABC CH 21 Nth Territory</t>
  </si>
  <si>
    <t>Northern Territory</t>
  </si>
  <si>
    <t>ABC CH 21 Brisbane</t>
  </si>
  <si>
    <t>Brisbane</t>
  </si>
  <si>
    <t>ABC CH 21 Queensland</t>
  </si>
  <si>
    <t xml:space="preserve">Queensland </t>
  </si>
  <si>
    <t>ABC CH 21 Sydney</t>
  </si>
  <si>
    <t>Sydney</t>
  </si>
  <si>
    <t>ABC CH 21 NSW</t>
  </si>
  <si>
    <t xml:space="preserve">New South Wales </t>
  </si>
  <si>
    <t>ABC CH 21 ACT</t>
  </si>
  <si>
    <t>ACT</t>
  </si>
  <si>
    <t>ABC CH 21 Melbourne</t>
  </si>
  <si>
    <t>Melbourne</t>
  </si>
  <si>
    <t>ABC CH 21 Victoria</t>
  </si>
  <si>
    <t>Victoria</t>
  </si>
  <si>
    <t>ABC CH 21 Hobart</t>
  </si>
  <si>
    <t>Hobart</t>
  </si>
  <si>
    <t>ABC CH 21 Tasmania</t>
  </si>
  <si>
    <t>Tasmania</t>
  </si>
  <si>
    <t>The ABC did not meet the captioning requirement of 100% for the period 1st July 2022 to 30th June 2023. All programs scheduled on the ABC primary channel between 6am and midnight were scheduled to include closed captions.
In partnership with the ABC’s captioning provider, RedBee Media (RBM), and broadcast playout provider, MediaHub Australia (MHA), every incident of caption loss, regardless of the duration, was reported, investigated, and addressed as soon as possible. 
Where practical and necessary, programs with Live caption losses were remedied by being recaptioned for delayed coverage areas, program repeats and for the companion catch-up events on ABC iview. 
Technical Issues
Like previous years, technical Issues were a key factor in our outages overall, and most issues were attributed to the ABC’s caption provider’s remote (live) captioners experiencing unforeseen internet connectivity dropouts and network provider issues. These typically result in either complete dropouts or observable and sometimes significant latency of the caption output. We unfortunately experienced some lengthy technical/network related failures which was a large contributor to the durational impact of the outages experienced on ABC’s main broadcast service.
Some of these network outages occurred at time of days where resources were pushed to handle intricate and difficult live scenarios at short notice. All content on the ABCTV service was captioned across the different markets with minimal outages reported, but unfortunately, at times, human errors occurred due to the nature of live news.
While we have been working with our captioning provider over the past 12 months to reduce errors overall, notably some of our larger outages this year were attributed to our captioning providers’ third-party network provider. We continue to work together to improve and create a more resilient network to ensure these large outages are quickly reduced. These outages were unexpected in nature and could have not reasonably been foreseen by the ABC. 
Where the ABC experienced outages that were compounded by errors notes as “other”, the ABC has, and continues to, work closely with our captioning provider RedBee Media, and our playout provider MediaHub Australia, to continuously evaluate and implement toward mitigative strategies to reduce the durational impact and frequency of outages. Training, workflow improvements and increased communications are a priority in these circumstances and are assisting with the reduction of these types of outages for our audiences.
Details of caption losses of significant duration regarded as Technical are outlined below.
1.	On the 14th September 2022, there was a 8 minute and 20 second outage on ABC News Breakfast Early due to an Internet Service Provider (ISP) connectivity outage on the captioners network. 
              Details as per incident report: RB_003817
•	At 0603, Captions cease when captioner loses connectivity. 
•	Captioner calls Production Manager. Production Manager calls captioner prepping for 0700-0800 block – but they report they have also lost internet. 
•	Production Manager contacts RedBee Media UK (RBMUK) and asks for support to cover. 
•	RBMUK Duty Manager looks for cover and captioner begins setting up to takeover. 
•	Captions resume when original captioner’s connection is restored and recaptioned for delayed states organised.
       Analysis 
Captioner lost connection due to ISP dropout. RedBee Media Australia (RBMA) Tech opened a ticket with their network provider and were informed the issue was caused by an ISP provider Aussie Broadband and Internet Exchange Megaport. The other captioner contacted by the Production Manager is also with Aussie Broadband. While RBMUK were able to source cover, there was a delay in getting the captioner ready as they were working on offline captioning and had to load their online captioning software.
2.	On the 26th November 2022, there was a 7 minute and 14 second outage on Weekend Breakfast at 0700 AEDT that was attributed to a software freeze that was compounded by a password reset.
              Details as per incident report: RB_003884
•	At 0659, the captioner experienced a software freeze just before Weekend breakfast commenced. 
•	The program commenced without captions while the issue was being worked on and alternate cover was being investigated. 
•	Captions commence 7 minutes and 14 seconds into the program.
•	The program was re-captioned for the delayed states (QLD, NT &amp; WA).
      Analysis 
While a software freeze in the first instance, the captioner was locked out of their computer after a reboot due to a password change after a critical update. The RedBee Production Manager escalated, finding a resource to cover to from RBMUK as the only other available captioner was on a break at the time.
3.	On the 5TH January 2023, RedBee experienced a network outage on the News at Noon at 1233 AEDT, that caused the Studio databridge to hang and not be connected to for captions to resume. Captions ceased for 17 minutes.
     Details as per incident report: ABC_#19647
•	At 12:33:58, RedBee experienced a network outage that caused the databridge on the live studio to “hang” meaning it was not possible for RedBee to reconnect. 
•	Given the studio was on air live, it was not possible to restart the databridge until after the bulletin finished. 
•	RBM and MHA contacted ABC Ultimo Master Control who re-routed the live feed through an alternative databridge. 
•	After 17 minutes, captions resumed.
•	Delayed states were recaptioned (ie, SA) and the issue was not replicated in other delayed states as the news bulletin was live and not repeated.
Analysis 
The root cause of initial outage was attributed to the RedBee network provider but was compounded due to the databridge disconnecting and fault finding, and reallocation of resources needed to be navigated. RedBee have followed up with their 3rd party provider.
4.	On the 14th January 2023, there was a 16 minute and 57 second outage on the 7pm ABC News WA bulletin at 1913 WST attributed to a software freeze compounded by a lack of human resources. 
     Details as per incident report: RB_003907
•	At 1913 WST (2213 AEDT), captions cease on the 7pm bulletin due to a software freeze. 
•	The captioner contacted the production manager and the RedBee techs investigate and provide support while trying to source alternative coverage. 
•	RedBee UK are contacted but have difficulty sourcing cover. 
•	Alternative captioning organised, but at 1930 WST which is the end of the bulletin.
•	The bulletin captions were updated for iview for audience catch-up.
Analysis 
The Production Manager was unable to secure local effort to cover the program due to reduced effort at this time. The UK Duty Manager reported difficulty trying to find alternate cover from RBMUK resource. RBMA Tech determined the cause of captioner’s software freeze was ISP dropout.
Other Issues 
Details of caption losses of notable duration regarded as Other as per below:
1.	On the 17th August 2022, at the beginning of the 7pm Victorian News Bulletin, ABCTV experienced an outage of 4 minutes and 52 seconds due to a source change that wasn’t picked up in time for broadcast.
Details as per MHA incident report: RB_003786
•	At 1900, the Victorian News bulletin began without captions due to the captioning operator being connected to the incorrect databridge. 
•	While fault finding the issue, the captioning supervisor organised alternative cover to help take over the bulletin at 19:04:52.
•	The VTT was corrected for iview catchup.
Analysis 
The captioner had connected to AVIC1 instead of AVIC2 (program source). The captioner had also failed to successfully line check with a Production Manager and was not immediately responding to messages as they believed they were live on air (and monitoring their captions on the AVIC1 feed). There was some confusion as the Production Manager on duty was providing training to two new Production Managers and one of them failed to flag that the captioner had not replied to a request to line check. Duration of outage owing to the time of night and difficulty finding cover. Production Manager had to contact someone who was logging off at end of shift. RedBee followed up with the captioning team internally.
2.	On the 26th August 2022, the ABC Late News in WA at 2207 WST had a substantial loss of captions for almost the entirety of the bulletin. This was due to multiple factors which started as an audio issue for the captioner, who was originally captioning the bulletin live for ABC News Channel. While attempting to fix the caption loss for the ABCTV WA repeat, it was realised that there were no additional resources available at the time for a fix up.
Details as per MHA incident report: RB_0036004
•	ABC Playout provider, Mediahub (MHA) contacted RedBee UK to arrange live captioning for this bulletin as there was an outage on first 4 mins of the ABC Late News 2400 on NEWS channel – This program is usually recorded and turned around for ABCTV WA.
•	Prior to broadcast RB UK performed a line check with MHA, but the program begins without captions at 2207 WST. 
•	MHA explain that it needs captioning separate from the ABC Late News 2400. 
•	RB UK Duty Manager responds that they don’t have any other captioners available. 
•	MHA then instructs the Duty Manager to have captioners on NEWS channel stand down and move across. 
•	Duty Manager contacts captioner on NEWS channel to stand down from AWA1 and move across to MH DB1. 
•	Captions resume however, they are incorrect because the captioner has not changed audio feed to the correct databridge and captions cease. 
•	MHA contacts RBMUK again to explain captions are still required. 
•	UK Duty Manager looks for cover but is unable to find cover before bulletin finishes. 
Analysis 
The Duty Manager had to ask the captioner to move across to the bulletin on a different inserter however, as there was a miscommunication/misunderstanding of the need to switch audio sources, incorrect captions were sent. In addition, the captioner hasn’t understood the requirement and ceased captioning when the ABC Late News 2400 finished at 00:15. As remedial action, RBMA have ensured the UK team are made aware of how to ensure adequate staffing is available in our overnight period and to prioritise ABCTV requirements.
3.	On the 22nd of December 2022 on the News at Noon, there was caption outage of 4 minutes and 27 seconds as a result of the ABC studio on air requiring an urgent change to another studio due to technical issues. RedBee were informed after the change had been made causing the loss across all east coast markets.
Details as per MHA incident report: MHA_19628
•	There was a captions outage for 4 minutes and 27 seconds as a result of a quick studio change from Studio 23 to Studio 27 at 12:20:23 during News at Noon.
•	On-air playlists were prioritised to get to Studio 27 on air as quickly as possible due to technical issues in Studio 23. RedBee were phoned as soon as possible and started captioning Studio 27’s output at 12:24:50. 
•	Once the on-air markets were sorted out, there was not enough time to safely set up re-captioning for Adelaide via the databridge, so this captions outage repeated for Adelaide. 
•	The bulletin did not replay on any other markets after Adelaide. 
Analysis 
Due to the quick nature of the situation, the issue was unavoidable, but the ABC has requested in future that RedBee captioning be prioritised in communications with MHA for any urgent changes to avoid a large durational impact to audiences should this occur again. 
4.	On the 17th February 2023, there were no captions present for the entire duration (15 minutes) of the ABC Late news at 22:51 AEDT for all east coast markets. This was due to the broadcast time being different to what was scheduled on the day of broadcast, compounded with the lack of line checks and communication prior to the broadcast time.
Details as per MHA incident report: MHA_19761
•	The ABC Late News aired with no captions at 22:51. This issue was not picked up till approximately 10 minutes into the bulletin at around 23:00. Mediahub (MHA) called RedBee but as there was only a short time left on the bulletin by this point, captions did not resume. 
•	RedBee advised they had a placeholder time of 23:30 for this bulletin as per the ABC Live Source List. MHA Live Source List had the correct TX time of 22:51:33, however, MHA did not verbally communicate the TX time of 22:51 to RedBee, nor did RedBee call to do a captions test or check the TX time.
•	Delay states were successfully captioned. 
Analysis 
ABC discussed with both MHA and RedBee about reiterating with their team the importance of checking broadcast times in their BAU workflows.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</si>
</sst>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 0.00\ &quot;hrs)&quot;"/>
    <numFmt numFmtId="166" formatCode="[h]\ &quot;hrs &quot;mm\ &quot;mins&quot;"/>
    <numFmt numFmtId="167" formatCode="&quot;(&quot;\ 0.00\ &quot;hrs )&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77">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3" borderId="0" xfId="0" applyFont="1" applyFill="1" applyAlignment="1">
      <alignment horizontal="right"/>
    </xf>
    <xf numFmtId="0" fontId="6" fillId="0" borderId="0" xfId="0" applyFont="1"/>
    <xf numFmtId="0" fontId="6" fillId="3" borderId="0" xfId="0" applyFont="1" applyFill="1" applyAlignment="1">
      <alignment horizontal="right"/>
    </xf>
    <xf numFmtId="0" fontId="8" fillId="0" borderId="0" xfId="0" applyFont="1" applyAlignment="1" applyProtection="1">
      <alignment horizontal="left"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1" fillId="0" borderId="0" xfId="0" applyFont="1"/>
    <xf numFmtId="0" fontId="1" fillId="0" borderId="0" xfId="0" applyFont="1" applyAlignment="1">
      <alignment horizontal="center" wrapText="1"/>
    </xf>
    <xf numFmtId="0" fontId="4" fillId="0" borderId="0" xfId="0" applyFont="1"/>
    <xf numFmtId="0" fontId="0" fillId="3" borderId="0" xfId="0" applyFill="1" applyAlignment="1">
      <alignment horizontal="center" vertical="top"/>
    </xf>
    <xf numFmtId="0" fontId="1" fillId="0" borderId="0" xfId="0" applyFont="1" applyAlignment="1">
      <alignment wrapText="1"/>
    </xf>
    <xf numFmtId="0" fontId="7" fillId="0" borderId="0" xfId="0" applyFont="1" applyAlignment="1">
      <alignment wrapText="1"/>
    </xf>
    <xf numFmtId="0" fontId="2"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center" vertical="top"/>
    </xf>
    <xf numFmtId="0" fontId="9" fillId="5" borderId="3" xfId="0" applyFont="1" applyFill="1" applyBorder="1" applyAlignment="1">
      <alignment wrapText="1"/>
    </xf>
    <xf numFmtId="0" fontId="7"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vertical="top" wrapText="1"/>
    </xf>
    <xf numFmtId="0" fontId="1" fillId="3" borderId="0" xfId="0" applyFont="1" applyFill="1" applyAlignment="1">
      <alignment vertical="center" wrapText="1"/>
    </xf>
    <xf numFmtId="0" fontId="0" fillId="3" borderId="0" xfId="0" applyFill="1" applyAlignment="1">
      <alignment vertical="center"/>
    </xf>
    <xf numFmtId="0" fontId="8" fillId="7" borderId="1" xfId="0" applyFont="1" applyFill="1" applyBorder="1" applyAlignment="1">
      <alignment vertical="top" wrapText="1"/>
    </xf>
    <xf numFmtId="0" fontId="8" fillId="7" borderId="3" xfId="0" applyFont="1" applyFill="1" applyBorder="1" applyAlignment="1">
      <alignment horizontal="left" vertical="top" wrapText="1"/>
    </xf>
    <xf numFmtId="0" fontId="8" fillId="7" borderId="3" xfId="0" applyFont="1" applyFill="1" applyBorder="1" applyAlignment="1">
      <alignment vertical="top" wrapText="1"/>
    </xf>
    <xf numFmtId="0" fontId="0" fillId="0" borderId="0" xfId="0" applyAlignment="1">
      <alignment horizontal="center" vertical="top" wrapText="1"/>
    </xf>
    <xf numFmtId="0" fontId="0" fillId="0" borderId="0" xfId="0" applyAlignment="1">
      <alignment vertical="top"/>
    </xf>
    <xf numFmtId="0" fontId="8" fillId="6" borderId="1"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8" fillId="6" borderId="4" xfId="0" applyFont="1" applyFill="1" applyBorder="1" applyAlignment="1" applyProtection="1">
      <alignment horizontal="left" vertical="top" wrapText="1"/>
      <protection locked="0"/>
    </xf>
    <xf numFmtId="0" fontId="0" fillId="0" borderId="0" xfId="0"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0" fillId="3" borderId="0" xfId="0" applyFill="1"/>
    <xf numFmtId="0" fontId="0" fillId="3" borderId="0" xfId="0" applyFill="1" applyAlignment="1">
      <alignment horizontal="left" wrapText="1"/>
    </xf>
    <xf numFmtId="0" fontId="0" fillId="3" borderId="0" xfId="0" applyFill="1" applyAlignment="1">
      <alignment wrapText="1"/>
    </xf>
    <xf numFmtId="9" fontId="8" fillId="0" borderId="5" xfId="0" applyNumberFormat="1" applyFont="1" applyBorder="1" applyAlignment="1" applyProtection="1">
      <alignment horizontal="right" vertical="top" wrapText="1"/>
      <protection locked="0"/>
    </xf>
    <xf numFmtId="9" fontId="8" fillId="0" borderId="6" xfId="0" applyNumberFormat="1" applyFont="1" applyBorder="1" applyAlignment="1" applyProtection="1">
      <alignment horizontal="right" vertical="top" wrapText="1"/>
      <protection locked="0"/>
    </xf>
    <xf numFmtId="166" fontId="8" fillId="7" borderId="28" xfId="0" applyNumberFormat="1" applyFont="1" applyFill="1" applyBorder="1" applyAlignment="1">
      <alignment horizontal="right" vertical="top" wrapText="1"/>
    </xf>
    <xf numFmtId="167" fontId="0" fillId="7" borderId="27" xfId="0" applyNumberFormat="1" applyFill="1" applyBorder="1" applyAlignment="1">
      <alignment horizontal="right" vertical="top"/>
    </xf>
    <xf numFmtId="10" fontId="8" fillId="7" borderId="5" xfId="1" applyNumberFormat="1" applyFont="1" applyFill="1" applyBorder="1" applyAlignment="1" applyProtection="1">
      <alignment horizontal="right" vertical="top" wrapText="1"/>
    </xf>
    <xf numFmtId="166" fontId="8" fillId="6" borderId="28" xfId="0" applyNumberFormat="1" applyFont="1" applyFill="1" applyBorder="1" applyAlignment="1">
      <alignment horizontal="right" vertical="top" wrapText="1"/>
    </xf>
    <xf numFmtId="166" fontId="8" fillId="6" borderId="30" xfId="0" applyNumberFormat="1" applyFont="1" applyFill="1" applyBorder="1" applyAlignment="1">
      <alignment horizontal="right" vertical="top" wrapText="1"/>
    </xf>
    <xf numFmtId="1" fontId="8" fillId="7" borderId="32" xfId="0" applyNumberFormat="1" applyFont="1" applyFill="1" applyBorder="1" applyAlignment="1">
      <alignment horizontal="right" vertical="top" wrapText="1"/>
    </xf>
    <xf numFmtId="1" fontId="8" fillId="3" borderId="32" xfId="0" applyNumberFormat="1" applyFont="1" applyFill="1" applyBorder="1" applyAlignment="1" applyProtection="1">
      <alignment horizontal="right" vertical="top" wrapText="1"/>
      <protection locked="0"/>
    </xf>
    <xf numFmtId="1" fontId="8" fillId="3" borderId="33" xfId="0" applyNumberFormat="1" applyFont="1" applyFill="1" applyBorder="1" applyAlignment="1" applyProtection="1">
      <alignment horizontal="right" vertical="top" wrapText="1"/>
      <protection locked="0"/>
    </xf>
    <xf numFmtId="166" fontId="8" fillId="7" borderId="32" xfId="0" applyNumberFormat="1" applyFont="1" applyFill="1" applyBorder="1" applyAlignment="1">
      <alignment horizontal="right" vertical="top" wrapText="1"/>
    </xf>
    <xf numFmtId="2" fontId="8" fillId="7" borderId="3" xfId="0" applyNumberFormat="1" applyFont="1" applyFill="1" applyBorder="1" applyAlignment="1">
      <alignment horizontal="right" vertical="top" wrapText="1"/>
    </xf>
    <xf numFmtId="165" fontId="0" fillId="7" borderId="27" xfId="0" applyNumberFormat="1" applyFill="1" applyBorder="1" applyAlignment="1">
      <alignment horizontal="right" vertical="top"/>
    </xf>
    <xf numFmtId="0" fontId="8" fillId="3" borderId="0" xfId="0" applyFont="1" applyFill="1" applyAlignment="1">
      <alignment horizontal="right" vertical="top" wrapText="1"/>
    </xf>
    <xf numFmtId="10" fontId="8" fillId="7" borderId="1" xfId="1" applyNumberFormat="1" applyFont="1" applyFill="1" applyBorder="1" applyAlignment="1" applyProtection="1">
      <alignment horizontal="right" vertical="top" wrapText="1"/>
    </xf>
    <xf numFmtId="2" fontId="8" fillId="0" borderId="3" xfId="0" applyNumberFormat="1" applyFont="1" applyBorder="1" applyAlignment="1" applyProtection="1">
      <alignment horizontal="right" vertical="top" wrapText="1"/>
      <protection locked="0"/>
    </xf>
    <xf numFmtId="10" fontId="8" fillId="6" borderId="5"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2" fontId="8" fillId="0" borderId="4" xfId="0" applyNumberFormat="1" applyFont="1" applyBorder="1" applyAlignment="1" applyProtection="1">
      <alignment horizontal="right" vertical="top" wrapText="1"/>
      <protection locked="0"/>
    </xf>
    <xf numFmtId="0" fontId="8" fillId="3" borderId="2" xfId="0" applyFont="1" applyFill="1" applyBorder="1" applyAlignment="1" applyProtection="1">
      <alignment horizontal="right" vertical="top" wrapText="1"/>
      <protection locked="0"/>
    </xf>
    <xf numFmtId="1" fontId="8" fillId="0" borderId="3" xfId="0" applyNumberFormat="1" applyFont="1" applyBorder="1" applyAlignment="1" applyProtection="1">
      <alignment horizontal="left" vertical="top" wrapText="1"/>
      <protection locked="0"/>
    </xf>
    <xf numFmtId="10" fontId="8" fillId="6" borderId="6" xfId="1" applyNumberFormat="1" applyFont="1" applyFill="1" applyBorder="1" applyAlignment="1" applyProtection="1">
      <alignment horizontal="right" vertical="top" wrapText="1"/>
    </xf>
    <xf numFmtId="0" fontId="6" fillId="0" borderId="0" xfId="0" applyFont="1" applyAlignment="1">
      <alignment horizontal="left"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Alignment="1">
      <alignment horizontal="right" vertical="top" wrapText="1"/>
    </xf>
    <xf numFmtId="164" fontId="8" fillId="0" borderId="0" xfId="1" applyNumberFormat="1" applyFont="1" applyFill="1" applyBorder="1" applyAlignment="1" applyProtection="1">
      <alignment horizontal="right" vertical="top" wrapText="1"/>
    </xf>
    <xf numFmtId="0" fontId="8" fillId="3" borderId="0" xfId="0" applyFont="1" applyFill="1" applyAlignment="1">
      <alignment horizontal="center" vertical="center" wrapText="1"/>
    </xf>
    <xf numFmtId="2" fontId="8" fillId="3" borderId="0" xfId="0" applyNumberFormat="1" applyFont="1" applyFill="1" applyAlignment="1">
      <alignment horizontal="right" vertical="top" wrapText="1"/>
    </xf>
    <xf numFmtId="1" fontId="8" fillId="7" borderId="28" xfId="0" applyNumberFormat="1" applyFont="1" applyFill="1" applyBorder="1" applyAlignment="1" applyProtection="1">
      <alignment horizontal="right" vertical="top" wrapText="1"/>
      <protection locked="0"/>
    </xf>
    <xf numFmtId="1" fontId="8" fillId="3" borderId="28" xfId="0" applyNumberFormat="1" applyFont="1" applyFill="1" applyBorder="1" applyAlignment="1" applyProtection="1">
      <alignment horizontal="right" vertical="top" wrapText="1"/>
      <protection locked="0"/>
    </xf>
    <xf numFmtId="1" fontId="8" fillId="3" borderId="30" xfId="0" applyNumberFormat="1" applyFont="1" applyFill="1" applyBorder="1" applyAlignment="1" applyProtection="1">
      <alignment horizontal="right" vertical="top" wrapText="1"/>
      <protection locked="0"/>
    </xf>
    <xf numFmtId="49" fontId="8" fillId="7" borderId="28" xfId="0" applyNumberFormat="1" applyFont="1" applyFill="1" applyBorder="1" applyAlignment="1">
      <alignment horizontal="right" vertical="top" wrapText="1"/>
    </xf>
    <xf numFmtId="165" fontId="0" fillId="7" borderId="28" xfId="0" applyNumberFormat="1" applyFill="1" applyBorder="1" applyAlignment="1">
      <alignment horizontal="right" vertical="top"/>
    </xf>
    <xf numFmtId="49" fontId="8" fillId="6" borderId="28" xfId="0" applyNumberFormat="1" applyFont="1" applyFill="1" applyBorder="1" applyAlignment="1">
      <alignment horizontal="right" vertical="top" wrapText="1"/>
    </xf>
    <xf numFmtId="49" fontId="8" fillId="6" borderId="30" xfId="0" applyNumberFormat="1" applyFont="1" applyFill="1" applyBorder="1" applyAlignment="1">
      <alignment horizontal="right" vertical="top" wrapText="1"/>
    </xf>
    <xf numFmtId="165" fontId="0" fillId="6" borderId="28" xfId="0" applyNumberFormat="1" applyFill="1" applyBorder="1" applyAlignment="1">
      <alignment horizontal="right" vertical="top"/>
    </xf>
    <xf numFmtId="165" fontId="0" fillId="6" borderId="30" xfId="0" applyNumberFormat="1" applyFill="1" applyBorder="1" applyAlignment="1">
      <alignment horizontal="right" vertical="top"/>
    </xf>
    <xf numFmtId="166" fontId="8" fillId="6" borderId="32" xfId="0" applyNumberFormat="1" applyFont="1" applyFill="1" applyBorder="1" applyAlignment="1">
      <alignment horizontal="right" vertical="top" wrapText="1"/>
    </xf>
    <xf numFmtId="165" fontId="0" fillId="6" borderId="27" xfId="0" applyNumberFormat="1" applyFill="1" applyBorder="1" applyAlignment="1">
      <alignment horizontal="right" vertical="top"/>
    </xf>
    <xf numFmtId="166" fontId="8" fillId="6" borderId="33" xfId="0" applyNumberFormat="1" applyFont="1" applyFill="1" applyBorder="1" applyAlignment="1">
      <alignment horizontal="right" vertical="top" wrapText="1"/>
    </xf>
    <xf numFmtId="165" fontId="0" fillId="6" borderId="31" xfId="0" applyNumberFormat="1" applyFill="1" applyBorder="1" applyAlignment="1">
      <alignment horizontal="right" vertical="top"/>
    </xf>
    <xf numFmtId="0" fontId="23" fillId="0" borderId="0" xfId="0" applyFont="1"/>
    <xf numFmtId="0" fontId="8" fillId="7" borderId="26" xfId="0" applyFont="1" applyFill="1" applyBorder="1" applyAlignment="1">
      <alignment horizontal="left" vertical="top" wrapText="1"/>
    </xf>
    <xf numFmtId="0" fontId="8" fillId="7" borderId="25" xfId="0" applyFont="1" applyFill="1" applyBorder="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8" fillId="0" borderId="0" xfId="0" applyFont="1" applyAlignment="1">
      <alignment horizontal="left" wrapText="1"/>
    </xf>
    <xf numFmtId="2" fontId="8" fillId="0" borderId="0" xfId="0" applyNumberFormat="1" applyFont="1" applyAlignment="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Alignment="1">
      <alignment horizontal="left" wrapText="1"/>
    </xf>
    <xf numFmtId="9" fontId="8" fillId="0" borderId="0" xfId="0" applyNumberFormat="1" applyFont="1" applyAlignment="1">
      <alignment horizontal="left" wrapText="1"/>
    </xf>
    <xf numFmtId="0" fontId="9" fillId="2" borderId="3" xfId="0" applyFont="1" applyFill="1" applyBorder="1" applyAlignment="1">
      <alignment horizontal="left" vertical="top" wrapText="1"/>
    </xf>
    <xf numFmtId="0" fontId="8" fillId="7" borderId="26" xfId="0" applyFont="1" applyFill="1" applyBorder="1" applyAlignment="1">
      <alignment horizontal="left" wrapText="1"/>
    </xf>
    <xf numFmtId="0" fontId="8" fillId="7" borderId="28" xfId="0" applyFont="1" applyFill="1" applyBorder="1" applyAlignment="1">
      <alignment horizontal="left" wrapText="1"/>
    </xf>
    <xf numFmtId="0" fontId="15" fillId="7" borderId="3" xfId="0" applyFont="1" applyFill="1" applyBorder="1" applyAlignment="1">
      <alignment horizontal="left" vertical="top"/>
    </xf>
    <xf numFmtId="0" fontId="9" fillId="5" borderId="3" xfId="0" applyFont="1" applyFill="1" applyBorder="1" applyAlignment="1">
      <alignment horizontal="left" wrapText="1"/>
    </xf>
    <xf numFmtId="0" fontId="9" fillId="2"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9" fillId="5" borderId="3" xfId="0" applyFont="1" applyFill="1" applyBorder="1" applyAlignment="1">
      <alignment horizontal="left" vertical="center" wrapText="1"/>
    </xf>
    <xf numFmtId="0" fontId="8" fillId="0" borderId="3" xfId="0" applyFont="1" applyBorder="1" applyAlignment="1" applyProtection="1">
      <alignment horizontal="left" vertical="center" wrapText="1"/>
      <protection locked="0"/>
    </xf>
    <xf numFmtId="0" fontId="9" fillId="2" borderId="3" xfId="0" applyFont="1" applyFill="1" applyBorder="1" applyAlignment="1">
      <alignment vertical="top"/>
    </xf>
    <xf numFmtId="0" fontId="1" fillId="3" borderId="26" xfId="0" applyFont="1" applyFill="1" applyBorder="1" applyAlignment="1" applyProtection="1">
      <alignment horizontal="left" wrapText="1"/>
      <protection locked="0"/>
    </xf>
    <xf numFmtId="0" fontId="1" fillId="3" borderId="28"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8" fillId="0" borderId="26"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1" fontId="8" fillId="0" borderId="3" xfId="0" applyNumberFormat="1" applyFont="1" applyBorder="1" applyAlignment="1" applyProtection="1">
      <alignment horizontal="left" vertical="top" wrapText="1"/>
      <protection locked="0"/>
    </xf>
    <xf numFmtId="0" fontId="8" fillId="7" borderId="3" xfId="0" applyFont="1" applyFill="1" applyBorder="1" applyAlignment="1">
      <alignment horizontal="left"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9" xfId="0" applyFont="1" applyFill="1" applyBorder="1" applyAlignment="1">
      <alignment horizontal="center" vertical="top" wrapText="1"/>
    </xf>
    <xf numFmtId="0" fontId="6" fillId="3" borderId="12"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2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 fillId="2" borderId="26" xfId="0" applyFont="1" applyFill="1" applyBorder="1" applyAlignment="1">
      <alignment horizontal="left" wrapText="1"/>
    </xf>
    <xf numFmtId="0" fontId="1" fillId="2" borderId="28" xfId="0" applyFont="1" applyFill="1" applyBorder="1" applyAlignment="1">
      <alignment horizontal="left" wrapText="1"/>
    </xf>
    <xf numFmtId="0" fontId="1" fillId="2" borderId="25" xfId="0" applyFont="1" applyFill="1" applyBorder="1" applyAlignment="1">
      <alignment horizontal="left" wrapText="1"/>
    </xf>
    <xf numFmtId="0" fontId="15" fillId="7" borderId="3" xfId="0" applyFont="1" applyFill="1" applyBorder="1" applyAlignment="1">
      <alignment horizontal="left"/>
    </xf>
    <xf numFmtId="0" fontId="8" fillId="3" borderId="26" xfId="0" applyFont="1" applyFill="1" applyBorder="1" applyAlignment="1" applyProtection="1">
      <alignment horizontal="left" vertical="top"/>
      <protection locked="0"/>
    </xf>
    <xf numFmtId="0" fontId="8" fillId="3" borderId="28"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9" fillId="2" borderId="26" xfId="0" applyFont="1" applyFill="1" applyBorder="1" applyAlignment="1">
      <alignment vertical="top" wrapText="1"/>
    </xf>
    <xf numFmtId="0" fontId="9" fillId="2" borderId="28" xfId="0" applyFont="1" applyFill="1" applyBorder="1" applyAlignment="1">
      <alignment vertical="top" wrapText="1"/>
    </xf>
    <xf numFmtId="0" fontId="8" fillId="3" borderId="26" xfId="0" applyFont="1" applyFill="1" applyBorder="1" applyAlignment="1" applyProtection="1">
      <alignment horizontal="left" wrapText="1"/>
      <protection locked="0"/>
    </xf>
    <xf numFmtId="0" fontId="8" fillId="3" borderId="28" xfId="0" applyFont="1" applyFill="1" applyBorder="1" applyAlignment="1" applyProtection="1">
      <alignment horizontal="left" wrapText="1"/>
      <protection locked="0"/>
    </xf>
    <xf numFmtId="0" fontId="20" fillId="4" borderId="3"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vertical="top" wrapText="1"/>
    </xf>
    <xf numFmtId="0" fontId="2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top"/>
    </xf>
    <xf numFmtId="0" fontId="18" fillId="0" borderId="0" xfId="0" applyFont="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70"/>
  <sheetViews>
    <sheetView showGridLines="0" tabSelected="1" showWhiteSpace="0" topLeftCell="A48" zoomScale="85" zoomScaleNormal="85" zoomScaleSheetLayoutView="100" workbookViewId="0">
      <selection activeCell="F51" sqref="F51:F65"/>
    </sheetView>
  </sheetViews>
  <sheetFormatPr defaultColWidth="8.9296875" defaultRowHeight="14.25" x14ac:dyDescent="0.45"/>
  <cols>
    <col min="1" max="1" width="3.33203125" customWidth="1"/>
    <col min="2" max="2" width="8.53125" customWidth="1"/>
    <col min="3" max="3" width="9.9296875" customWidth="1"/>
    <col min="4" max="4" width="16.9296875" customWidth="1"/>
    <col min="5" max="5" width="10.06640625" customWidth="1"/>
    <col min="6" max="6" width="10.9296875" customWidth="1"/>
    <col min="7" max="7" width="10.59765625" customWidth="1"/>
    <col min="8" max="8" width="1.46484375" customWidth="1"/>
    <col min="9" max="9" width="5.9296875" customWidth="1"/>
    <col min="10" max="10" width="4.53125" customWidth="1"/>
    <col min="11" max="11" width="5.53125" bestFit="1" customWidth="1"/>
    <col min="12" max="12" width="5.46484375" customWidth="1"/>
    <col min="13" max="13" width="14.53125" customWidth="1"/>
    <col min="14" max="14" width="16.46484375" customWidth="1"/>
    <col min="15" max="15" width="13.33203125" customWidth="1"/>
    <col min="16" max="16" width="17.06640625" style="47" customWidth="1"/>
    <col min="17" max="17" width="13.53125" style="47" customWidth="1"/>
    <col min="18" max="18" width="1.33203125" customWidth="1"/>
    <col min="19" max="19" width="15.53125" customWidth="1"/>
    <col min="20" max="20" width="13.59765625" customWidth="1"/>
    <col min="21" max="21" width="38.33203125" customWidth="1"/>
    <col min="22" max="22" width="51.53125" customWidth="1"/>
  </cols>
  <sheetData>
    <row r="1" spans="1:20" hidden="1" x14ac:dyDescent="0.45"/>
    <row r="2" spans="1:20" ht="18" x14ac:dyDescent="0.55000000000000004">
      <c r="J2" s="93"/>
    </row>
    <row r="3" spans="1:20" ht="18" x14ac:dyDescent="0.45">
      <c r="B3" s="173" t="s">
        <v>45</v>
      </c>
      <c r="C3" s="173"/>
      <c r="D3" s="173"/>
      <c r="E3" s="173"/>
      <c r="F3" s="173"/>
      <c r="G3" s="173"/>
      <c r="H3" s="173"/>
      <c r="I3" s="173"/>
      <c r="J3" s="173"/>
      <c r="K3" s="173"/>
      <c r="L3" s="173"/>
      <c r="M3" s="173"/>
      <c r="N3" s="173"/>
      <c r="O3" s="173"/>
      <c r="P3" s="173"/>
      <c r="Q3" s="173"/>
      <c r="R3" s="10"/>
    </row>
    <row r="4" spans="1:20" ht="9.75" customHeight="1" x14ac:dyDescent="0.45">
      <c r="B4" s="173"/>
      <c r="C4" s="173"/>
      <c r="D4" s="173"/>
      <c r="E4" s="173"/>
      <c r="F4" s="173"/>
      <c r="G4" s="173"/>
      <c r="H4" s="173"/>
      <c r="I4" s="173"/>
      <c r="J4" s="173"/>
      <c r="K4" s="173"/>
      <c r="L4" s="173"/>
      <c r="M4" s="173"/>
      <c r="N4" s="173"/>
      <c r="O4" s="173"/>
      <c r="P4" s="173"/>
      <c r="Q4" s="173"/>
    </row>
    <row r="5" spans="1:20" hidden="1" x14ac:dyDescent="0.45"/>
    <row r="6" spans="1:20" hidden="1" x14ac:dyDescent="0.45"/>
    <row r="7" spans="1:20" s="11" customFormat="1" ht="18" customHeight="1" x14ac:dyDescent="0.65">
      <c r="A7" s="15"/>
      <c r="B7" s="174" t="s">
        <v>1</v>
      </c>
      <c r="C7" s="174"/>
      <c r="D7" s="174"/>
      <c r="E7" s="174"/>
      <c r="F7" s="174"/>
      <c r="G7" s="174"/>
      <c r="H7" s="174"/>
      <c r="I7" s="174"/>
      <c r="J7" s="174"/>
      <c r="K7" s="174"/>
      <c r="L7" s="174"/>
      <c r="M7" s="174"/>
      <c r="N7" s="174"/>
      <c r="O7" s="174"/>
      <c r="P7" s="174"/>
      <c r="Q7" s="174"/>
      <c r="R7" s="19"/>
      <c r="S7" s="10"/>
      <c r="T7" s="10"/>
    </row>
    <row r="8" spans="1:20" ht="18" customHeight="1" x14ac:dyDescent="0.55000000000000004">
      <c r="B8" s="175" t="s">
        <v>0</v>
      </c>
      <c r="C8" s="175"/>
      <c r="D8" s="175"/>
      <c r="E8" s="175"/>
      <c r="F8" s="175"/>
      <c r="G8" s="175"/>
      <c r="H8" s="175"/>
      <c r="I8" s="175"/>
      <c r="J8" s="175"/>
      <c r="K8" s="175"/>
      <c r="L8" s="175"/>
      <c r="M8" s="175"/>
      <c r="N8" s="175"/>
      <c r="O8" s="175"/>
      <c r="P8" s="175"/>
      <c r="Q8" s="175"/>
      <c r="R8" s="23"/>
      <c r="S8" s="1"/>
      <c r="T8" s="1"/>
    </row>
    <row r="9" spans="1:20" ht="18" customHeight="1" x14ac:dyDescent="0.55000000000000004">
      <c r="B9" s="176" t="s">
        <v>32</v>
      </c>
      <c r="C9" s="176"/>
      <c r="D9" s="176"/>
      <c r="E9" s="176"/>
      <c r="F9" s="176"/>
      <c r="G9" s="176"/>
      <c r="H9" s="176"/>
      <c r="I9" s="176"/>
      <c r="J9" s="176"/>
      <c r="K9" s="176"/>
      <c r="L9" s="176"/>
      <c r="M9" s="176"/>
      <c r="N9" s="176"/>
      <c r="O9" s="176"/>
      <c r="P9" s="176"/>
      <c r="Q9" s="176"/>
      <c r="R9" s="20"/>
      <c r="S9" s="1"/>
      <c r="T9" s="1"/>
    </row>
    <row r="10" spans="1:20" ht="18" customHeight="1" x14ac:dyDescent="0.55000000000000004">
      <c r="B10" s="73"/>
      <c r="C10" s="73"/>
      <c r="D10" s="73"/>
      <c r="E10" s="73"/>
      <c r="F10" s="73"/>
      <c r="G10" s="73"/>
      <c r="H10" s="73"/>
      <c r="I10" s="73"/>
      <c r="J10" s="73"/>
      <c r="K10" s="73"/>
      <c r="L10" s="73"/>
      <c r="M10" s="73"/>
      <c r="N10" s="73"/>
      <c r="O10" s="73"/>
      <c r="P10" s="73"/>
      <c r="Q10" s="73"/>
      <c r="R10" s="20"/>
      <c r="S10" s="1"/>
      <c r="T10" s="1"/>
    </row>
    <row r="11" spans="1:20" s="3" customFormat="1" ht="43.5" customHeight="1" x14ac:dyDescent="0.45">
      <c r="B11" s="171" t="s">
        <v>30</v>
      </c>
      <c r="C11" s="171"/>
      <c r="D11" s="171"/>
      <c r="E11" s="171"/>
      <c r="F11" s="171"/>
      <c r="G11" s="171"/>
      <c r="H11" s="171"/>
      <c r="I11" s="171"/>
      <c r="J11" s="171"/>
      <c r="K11" s="171"/>
      <c r="L11" s="171"/>
      <c r="M11" s="171"/>
      <c r="N11" s="171"/>
      <c r="O11" s="171"/>
      <c r="P11" s="171"/>
      <c r="Q11" s="171"/>
      <c r="R11" s="21"/>
      <c r="S11" s="2"/>
      <c r="T11" s="2"/>
    </row>
    <row r="12" spans="1:20" s="3" customFormat="1" ht="10.5" customHeight="1" x14ac:dyDescent="0.45">
      <c r="B12" s="72"/>
      <c r="C12" s="72"/>
      <c r="D12" s="72"/>
      <c r="E12" s="72"/>
      <c r="F12" s="72"/>
      <c r="G12" s="72"/>
      <c r="H12" s="72"/>
      <c r="I12" s="72"/>
      <c r="J12" s="72"/>
      <c r="K12" s="72"/>
      <c r="L12" s="72"/>
      <c r="M12" s="72"/>
      <c r="N12" s="72"/>
      <c r="O12" s="72"/>
      <c r="P12" s="72"/>
      <c r="Q12" s="72"/>
      <c r="R12" s="21"/>
      <c r="S12" s="2"/>
      <c r="T12" s="2"/>
    </row>
    <row r="13" spans="1:20" ht="33.75" customHeight="1" x14ac:dyDescent="0.45">
      <c r="A13" s="7"/>
      <c r="B13" s="172" t="s">
        <v>31</v>
      </c>
      <c r="C13" s="172"/>
      <c r="D13" s="172"/>
      <c r="E13" s="172"/>
      <c r="F13" s="172"/>
      <c r="G13" s="172"/>
      <c r="H13" s="172"/>
      <c r="I13" s="172"/>
      <c r="J13" s="172"/>
      <c r="K13" s="172"/>
      <c r="L13" s="172"/>
      <c r="M13" s="172"/>
      <c r="N13" s="172"/>
      <c r="O13" s="172"/>
      <c r="P13" s="172"/>
      <c r="Q13" s="172"/>
      <c r="R13" s="22"/>
      <c r="S13" s="4"/>
      <c r="T13" s="4"/>
    </row>
    <row r="14" spans="1:20" ht="12.75" hidden="1" customHeight="1" x14ac:dyDescent="0.45">
      <c r="A14" s="7"/>
      <c r="B14" s="12"/>
      <c r="C14" s="12"/>
      <c r="D14" s="12"/>
      <c r="E14" s="12"/>
      <c r="F14" s="12"/>
      <c r="G14" s="12"/>
      <c r="H14" s="12"/>
      <c r="I14" s="12"/>
      <c r="J14" s="12"/>
      <c r="K14" s="12"/>
      <c r="L14" s="12"/>
      <c r="M14" s="12"/>
      <c r="N14" s="12"/>
      <c r="O14" s="12"/>
      <c r="P14" s="48"/>
      <c r="Q14" s="48"/>
      <c r="R14" s="4"/>
      <c r="S14" s="4"/>
      <c r="T14" s="4"/>
    </row>
    <row r="15" spans="1:20" ht="18" customHeight="1" x14ac:dyDescent="0.45">
      <c r="A15" s="5"/>
      <c r="B15" s="112" t="s">
        <v>4</v>
      </c>
      <c r="C15" s="112"/>
      <c r="D15" s="112"/>
      <c r="E15" s="112"/>
      <c r="F15" s="112"/>
      <c r="G15" s="112"/>
      <c r="H15" s="112"/>
      <c r="I15" s="112"/>
      <c r="J15" s="112"/>
      <c r="K15" s="112"/>
      <c r="L15" s="112"/>
      <c r="M15" s="112"/>
      <c r="N15" s="112"/>
      <c r="O15" s="112"/>
      <c r="P15" s="112"/>
      <c r="Q15" s="112"/>
      <c r="R15" s="4"/>
      <c r="S15" s="4"/>
      <c r="T15" s="4"/>
    </row>
    <row r="16" spans="1:20" s="13" customFormat="1" ht="42.75" x14ac:dyDescent="0.45">
      <c r="A16" s="14"/>
      <c r="B16" s="110" t="s">
        <v>2</v>
      </c>
      <c r="C16" s="110"/>
      <c r="D16" s="24" t="s">
        <v>3</v>
      </c>
      <c r="E16" s="113" t="s">
        <v>10</v>
      </c>
      <c r="F16" s="113"/>
      <c r="G16" s="113"/>
      <c r="H16" s="113"/>
      <c r="I16" s="113"/>
      <c r="J16" s="113"/>
      <c r="K16" s="113"/>
      <c r="L16" s="113"/>
      <c r="M16" s="113"/>
      <c r="N16" s="113"/>
      <c r="O16" s="113"/>
      <c r="P16" s="113"/>
      <c r="Q16" s="113"/>
      <c r="R16" s="4"/>
      <c r="S16" s="4"/>
      <c r="T16" s="4"/>
    </row>
    <row r="17" spans="1:21" ht="21.75" customHeight="1" x14ac:dyDescent="0.55000000000000004">
      <c r="A17" s="5"/>
      <c r="B17" s="121">
        <v>2022</v>
      </c>
      <c r="C17" s="121"/>
      <c r="D17" s="70">
        <v>2023</v>
      </c>
      <c r="E17" s="114"/>
      <c r="F17" s="114"/>
      <c r="G17" s="114"/>
      <c r="H17" s="114"/>
      <c r="I17" s="114"/>
      <c r="J17" s="114"/>
      <c r="K17" s="114"/>
      <c r="L17" s="114"/>
      <c r="M17" s="114"/>
      <c r="N17" s="114"/>
      <c r="O17" s="114"/>
      <c r="P17" s="114"/>
      <c r="Q17" s="114"/>
      <c r="R17" s="4"/>
      <c r="S17" s="4"/>
      <c r="T17" s="1"/>
    </row>
    <row r="18" spans="1:21" ht="14.45" customHeight="1" x14ac:dyDescent="0.55000000000000004">
      <c r="A18" s="5"/>
      <c r="B18" s="99"/>
      <c r="C18" s="99"/>
      <c r="D18" s="99"/>
      <c r="E18" s="99"/>
      <c r="F18" s="99"/>
      <c r="G18" s="99"/>
      <c r="H18" s="99"/>
      <c r="I18" s="99"/>
      <c r="J18" s="99"/>
      <c r="K18" s="99"/>
      <c r="L18" s="99"/>
      <c r="M18" s="99"/>
      <c r="N18" s="4"/>
      <c r="O18" s="4"/>
      <c r="P18" s="49"/>
      <c r="Q18" s="49"/>
      <c r="R18" s="4"/>
      <c r="S18" s="4"/>
      <c r="T18" s="1"/>
    </row>
    <row r="19" spans="1:21" ht="14.45" customHeight="1" x14ac:dyDescent="0.45">
      <c r="A19" s="5"/>
      <c r="B19" s="159" t="s">
        <v>38</v>
      </c>
      <c r="C19" s="160"/>
      <c r="D19" s="160"/>
      <c r="E19" s="160"/>
      <c r="F19" s="160"/>
      <c r="G19" s="160"/>
      <c r="H19" s="160"/>
      <c r="I19" s="160"/>
      <c r="J19" s="160"/>
      <c r="K19" s="160"/>
      <c r="L19" s="160"/>
      <c r="M19" s="160"/>
      <c r="N19" s="160"/>
      <c r="O19" s="160"/>
      <c r="P19" s="160"/>
      <c r="Q19" s="161"/>
      <c r="R19" s="4"/>
      <c r="S19" s="4"/>
      <c r="T19" s="4"/>
    </row>
    <row r="20" spans="1:21" ht="20.25" customHeight="1" x14ac:dyDescent="0.45">
      <c r="A20" s="5"/>
      <c r="B20" s="116"/>
      <c r="C20" s="117"/>
      <c r="D20" s="117"/>
      <c r="E20" s="117"/>
      <c r="F20" s="117"/>
      <c r="G20" s="117"/>
      <c r="H20" s="117"/>
      <c r="I20" s="117"/>
      <c r="J20" s="117"/>
      <c r="K20" s="117"/>
      <c r="L20" s="117"/>
      <c r="M20" s="117"/>
      <c r="N20" s="117"/>
      <c r="O20" s="117"/>
      <c r="P20" s="117"/>
      <c r="Q20" s="118"/>
      <c r="R20" s="4"/>
      <c r="S20" s="4"/>
      <c r="T20" s="4"/>
    </row>
    <row r="21" spans="1:21" ht="24.75" customHeight="1" x14ac:dyDescent="0.45">
      <c r="A21" s="5"/>
      <c r="B21" s="111" t="s">
        <v>7</v>
      </c>
      <c r="C21" s="111"/>
      <c r="D21" s="106" t="s">
        <v>6</v>
      </c>
      <c r="E21" s="166" t="s">
        <v>5</v>
      </c>
      <c r="F21" s="167"/>
      <c r="G21" s="167"/>
      <c r="H21" s="167"/>
      <c r="I21" s="167"/>
      <c r="J21" s="167"/>
      <c r="K21" s="167"/>
      <c r="L21" s="167"/>
      <c r="M21" s="115" t="s">
        <v>22</v>
      </c>
      <c r="N21" s="115"/>
      <c r="O21" s="115"/>
      <c r="P21" s="115"/>
      <c r="Q21" s="115"/>
      <c r="R21" s="4"/>
      <c r="S21" s="4"/>
      <c r="T21" s="4"/>
    </row>
    <row r="22" spans="1:21" s="34" customFormat="1" ht="14.25" customHeight="1" x14ac:dyDescent="0.45">
      <c r="A22" s="33"/>
      <c r="B22" s="122" t="s">
        <v>20</v>
      </c>
      <c r="C22" s="122"/>
      <c r="D22" s="31">
        <v>1</v>
      </c>
      <c r="E22" s="107" t="s">
        <v>12</v>
      </c>
      <c r="F22" s="108"/>
      <c r="G22" s="108"/>
      <c r="H22" s="108"/>
      <c r="I22" s="108"/>
      <c r="J22" s="108"/>
      <c r="K22" s="108"/>
      <c r="L22" s="108"/>
      <c r="M22" s="162" t="s">
        <v>23</v>
      </c>
      <c r="N22" s="162"/>
      <c r="O22" s="162"/>
      <c r="P22" s="162"/>
      <c r="Q22" s="162"/>
      <c r="R22" s="4"/>
      <c r="S22" s="4"/>
      <c r="T22" s="4"/>
    </row>
    <row r="23" spans="1:21" s="34" customFormat="1" ht="15" customHeight="1" x14ac:dyDescent="0.45">
      <c r="A23" s="33"/>
      <c r="B23" s="122" t="s">
        <v>21</v>
      </c>
      <c r="C23" s="122"/>
      <c r="D23" s="31">
        <v>2</v>
      </c>
      <c r="E23" s="107" t="s">
        <v>13</v>
      </c>
      <c r="F23" s="108"/>
      <c r="G23" s="108"/>
      <c r="H23" s="108"/>
      <c r="I23" s="108"/>
      <c r="J23" s="108"/>
      <c r="K23" s="108"/>
      <c r="L23" s="108"/>
      <c r="M23" s="109" t="s">
        <v>23</v>
      </c>
      <c r="N23" s="109"/>
      <c r="O23" s="109"/>
      <c r="P23" s="109"/>
      <c r="Q23" s="109"/>
      <c r="R23" s="4"/>
      <c r="S23" s="4"/>
      <c r="T23" s="4"/>
    </row>
    <row r="24" spans="1:21" s="34" customFormat="1" ht="15" customHeight="1" x14ac:dyDescent="0.45">
      <c r="A24" s="33"/>
      <c r="B24" s="94" t="s">
        <v>39</v>
      </c>
      <c r="C24" s="95"/>
      <c r="D24" s="31">
        <v>3</v>
      </c>
      <c r="E24" s="107" t="s">
        <v>40</v>
      </c>
      <c r="F24" s="108"/>
      <c r="G24" s="108"/>
      <c r="H24" s="108"/>
      <c r="I24" s="108"/>
      <c r="J24" s="108"/>
      <c r="K24" s="108"/>
      <c r="L24" s="108"/>
      <c r="M24" s="109" t="s">
        <v>23</v>
      </c>
      <c r="N24" s="109"/>
      <c r="O24" s="109"/>
      <c r="P24" s="109"/>
      <c r="Q24" s="109"/>
      <c r="R24" s="4"/>
      <c r="S24" s="4"/>
      <c r="T24" s="4"/>
    </row>
    <row r="25" spans="1:21" ht="18.75" customHeight="1" x14ac:dyDescent="0.45">
      <c r="A25" s="5">
        <v>1</v>
      </c>
      <c r="B25" s="119" t="s">
        <v>46</v>
      </c>
      <c r="C25" s="120"/>
      <c r="D25" s="46"/>
      <c r="E25" s="168" t="s">
        <v>47</v>
      </c>
      <c r="F25" s="169"/>
      <c r="G25" s="169"/>
      <c r="H25" s="169"/>
      <c r="I25" s="169"/>
      <c r="J25" s="169"/>
      <c r="K25" s="169"/>
      <c r="L25" s="169"/>
      <c r="M25" s="163" t="s">
        <v>48</v>
      </c>
      <c r="N25" s="164"/>
      <c r="O25" s="164"/>
      <c r="P25" s="164"/>
      <c r="Q25" s="165"/>
      <c r="R25" s="4"/>
      <c r="S25" s="4"/>
      <c r="T25" s="4"/>
    </row>
    <row r="26" spans="1:21" ht="18.75" customHeight="1" x14ac:dyDescent="0.45">
      <c r="A26" s="5">
        <v>2</v>
      </c>
      <c r="B26" s="119" t="s">
        <v>49</v>
      </c>
      <c r="C26" s="120"/>
      <c r="D26" s="46"/>
      <c r="E26" s="168" t="s">
        <v>50</v>
      </c>
      <c r="F26" s="169"/>
      <c r="G26" s="169"/>
      <c r="H26" s="169"/>
      <c r="I26" s="169"/>
      <c r="J26" s="169"/>
      <c r="K26" s="169"/>
      <c r="L26" s="169"/>
      <c r="M26" s="163" t="s">
        <v>48</v>
      </c>
      <c r="N26" s="164"/>
      <c r="O26" s="164"/>
      <c r="P26" s="164"/>
      <c r="Q26" s="165"/>
      <c r="R26" s="4"/>
      <c r="S26" s="4"/>
      <c r="T26" s="4"/>
    </row>
    <row r="27" spans="1:21" ht="18.75" customHeight="1" x14ac:dyDescent="0.45">
      <c r="A27" s="5">
        <v>3</v>
      </c>
      <c r="B27" s="119" t="s">
        <v>51</v>
      </c>
      <c r="C27" s="120"/>
      <c r="D27" s="46"/>
      <c r="E27" s="168" t="s">
        <v>52</v>
      </c>
      <c r="F27" s="169"/>
      <c r="G27" s="169"/>
      <c r="H27" s="169"/>
      <c r="I27" s="169"/>
      <c r="J27" s="169"/>
      <c r="K27" s="169"/>
      <c r="L27" s="169"/>
      <c r="M27" s="163" t="s">
        <v>48</v>
      </c>
      <c r="N27" s="164"/>
      <c r="O27" s="164"/>
      <c r="P27" s="164"/>
      <c r="Q27" s="165"/>
      <c r="R27" s="4"/>
      <c r="S27" s="4"/>
      <c r="T27" s="4"/>
    </row>
    <row r="28" spans="1:21" ht="18.75" customHeight="1" x14ac:dyDescent="0.45">
      <c r="A28" s="5">
        <v>4</v>
      </c>
      <c r="B28" s="119" t="s">
        <v>53</v>
      </c>
      <c r="C28" s="120"/>
      <c r="D28" s="46"/>
      <c r="E28" s="168" t="s">
        <v>54</v>
      </c>
      <c r="F28" s="169"/>
      <c r="G28" s="169"/>
      <c r="H28" s="169"/>
      <c r="I28" s="169"/>
      <c r="J28" s="169"/>
      <c r="K28" s="169"/>
      <c r="L28" s="169"/>
      <c r="M28" s="163" t="s">
        <v>48</v>
      </c>
      <c r="N28" s="164"/>
      <c r="O28" s="164"/>
      <c r="P28" s="164"/>
      <c r="Q28" s="165"/>
      <c r="R28" s="4"/>
      <c r="S28" s="4"/>
      <c r="T28" s="4"/>
    </row>
    <row r="29" spans="1:21" ht="18.75" customHeight="1" x14ac:dyDescent="0.45">
      <c r="A29" s="5">
        <v>5</v>
      </c>
      <c r="B29" s="119" t="s">
        <v>55</v>
      </c>
      <c r="C29" s="120"/>
      <c r="D29" s="46"/>
      <c r="E29" s="168" t="s">
        <v>56</v>
      </c>
      <c r="F29" s="169"/>
      <c r="G29" s="169"/>
      <c r="H29" s="169"/>
      <c r="I29" s="169"/>
      <c r="J29" s="169"/>
      <c r="K29" s="169"/>
      <c r="L29" s="169"/>
      <c r="M29" s="163" t="s">
        <v>48</v>
      </c>
      <c r="N29" s="164"/>
      <c r="O29" s="164"/>
      <c r="P29" s="164"/>
      <c r="Q29" s="165"/>
      <c r="R29" s="4"/>
      <c r="S29" s="4"/>
      <c r="T29" s="4"/>
    </row>
    <row r="30" spans="1:21" x14ac:dyDescent="0.45">
      <c r="A30" s="5">
        <v>6</v>
      </c>
      <c r="B30" s="119" t="s">
        <v>57</v>
      </c>
      <c r="C30" s="120"/>
      <c r="D30" s="46"/>
      <c r="E30" s="168" t="s">
        <v>58</v>
      </c>
      <c r="F30" s="169"/>
      <c r="G30" s="169"/>
      <c r="H30" s="169"/>
      <c r="I30" s="169"/>
      <c r="J30" s="169"/>
      <c r="K30" s="169"/>
      <c r="L30" s="169"/>
      <c r="M30" s="163" t="s">
        <v>48</v>
      </c>
      <c r="N30" s="164"/>
      <c r="O30" s="164"/>
      <c r="P30" s="164"/>
      <c r="Q30" s="165"/>
      <c r="R30" s="4"/>
      <c r="S30" s="4"/>
      <c r="T30" s="4"/>
    </row>
    <row r="31" spans="1:21" x14ac:dyDescent="0.45">
      <c r="A31" s="5">
        <v>7</v>
      </c>
      <c r="B31" s="119" t="s">
        <v>59</v>
      </c>
      <c r="C31" s="120"/>
      <c r="D31" s="46"/>
      <c r="E31" s="168" t="s">
        <v>60</v>
      </c>
      <c r="F31" s="169"/>
      <c r="G31" s="169"/>
      <c r="H31" s="169"/>
      <c r="I31" s="169"/>
      <c r="J31" s="169"/>
      <c r="K31" s="169"/>
      <c r="L31" s="169"/>
      <c r="M31" s="163" t="s">
        <v>48</v>
      </c>
      <c r="N31" s="164"/>
      <c r="O31" s="164"/>
      <c r="P31" s="164"/>
      <c r="Q31" s="165"/>
      <c r="R31" s="4"/>
      <c r="S31" s="4"/>
      <c r="T31" s="4"/>
    </row>
    <row r="32" spans="1:21" x14ac:dyDescent="0.45">
      <c r="A32" s="5">
        <v>8</v>
      </c>
      <c r="B32" s="119" t="s">
        <v>61</v>
      </c>
      <c r="C32" s="120"/>
      <c r="D32" s="46"/>
      <c r="E32" s="168" t="s">
        <v>62</v>
      </c>
      <c r="F32" s="169"/>
      <c r="G32" s="169"/>
      <c r="H32" s="169"/>
      <c r="I32" s="169"/>
      <c r="J32" s="169"/>
      <c r="K32" s="169"/>
      <c r="L32" s="169"/>
      <c r="M32" s="163" t="s">
        <v>48</v>
      </c>
      <c r="N32" s="164"/>
      <c r="O32" s="164"/>
      <c r="P32" s="164"/>
      <c r="Q32" s="165"/>
      <c r="R32" s="4"/>
      <c r="S32" s="4"/>
      <c r="T32" s="4"/>
      <c r="U32" s="4"/>
    </row>
    <row r="33" spans="1:20" x14ac:dyDescent="0.45">
      <c r="A33" s="5">
        <v>9</v>
      </c>
      <c r="B33" s="119" t="s">
        <v>63</v>
      </c>
      <c r="C33" s="120"/>
      <c r="D33" s="46"/>
      <c r="E33" s="168" t="s">
        <v>64</v>
      </c>
      <c r="F33" s="169"/>
      <c r="G33" s="169"/>
      <c r="H33" s="169"/>
      <c r="I33" s="169"/>
      <c r="J33" s="169"/>
      <c r="K33" s="169"/>
      <c r="L33" s="169"/>
      <c r="M33" s="163" t="s">
        <v>48</v>
      </c>
      <c r="N33" s="164"/>
      <c r="O33" s="164"/>
      <c r="P33" s="164"/>
      <c r="Q33" s="165"/>
      <c r="R33" s="4"/>
      <c r="S33" s="4"/>
      <c r="T33" s="4"/>
    </row>
    <row r="34" spans="1:20" x14ac:dyDescent="0.45">
      <c r="A34" s="5">
        <v>10</v>
      </c>
      <c r="B34" s="119" t="s">
        <v>65</v>
      </c>
      <c r="C34" s="120"/>
      <c r="D34" s="46"/>
      <c r="E34" s="168" t="s">
        <v>66</v>
      </c>
      <c r="F34" s="169"/>
      <c r="G34" s="169"/>
      <c r="H34" s="169"/>
      <c r="I34" s="169"/>
      <c r="J34" s="169"/>
      <c r="K34" s="169"/>
      <c r="L34" s="169"/>
      <c r="M34" s="163" t="s">
        <v>48</v>
      </c>
      <c r="N34" s="164"/>
      <c r="O34" s="164"/>
      <c r="P34" s="164"/>
      <c r="Q34" s="165"/>
      <c r="R34" s="4"/>
      <c r="S34" s="4"/>
      <c r="T34" s="4"/>
    </row>
    <row r="35" spans="1:20" x14ac:dyDescent="0.45">
      <c r="A35" s="5">
        <v>11</v>
      </c>
      <c r="B35" s="119" t="s">
        <v>67</v>
      </c>
      <c r="C35" s="120"/>
      <c r="D35" s="46"/>
      <c r="E35" s="168" t="s">
        <v>68</v>
      </c>
      <c r="F35" s="169"/>
      <c r="G35" s="169"/>
      <c r="H35" s="169"/>
      <c r="I35" s="169"/>
      <c r="J35" s="169"/>
      <c r="K35" s="169"/>
      <c r="L35" s="169"/>
      <c r="M35" s="163" t="s">
        <v>48</v>
      </c>
      <c r="N35" s="164"/>
      <c r="O35" s="164"/>
      <c r="P35" s="164"/>
      <c r="Q35" s="165"/>
      <c r="R35" s="4"/>
      <c r="S35" s="4"/>
      <c r="T35" s="4"/>
    </row>
    <row r="36" spans="1:20" x14ac:dyDescent="0.45">
      <c r="A36" s="5">
        <v>12</v>
      </c>
      <c r="B36" s="119" t="s">
        <v>69</v>
      </c>
      <c r="C36" s="120"/>
      <c r="D36" s="46"/>
      <c r="E36" s="168" t="s">
        <v>70</v>
      </c>
      <c r="F36" s="169"/>
      <c r="G36" s="169"/>
      <c r="H36" s="169"/>
      <c r="I36" s="169"/>
      <c r="J36" s="169"/>
      <c r="K36" s="169"/>
      <c r="L36" s="169"/>
      <c r="M36" s="163" t="s">
        <v>48</v>
      </c>
      <c r="N36" s="164"/>
      <c r="O36" s="164"/>
      <c r="P36" s="164"/>
      <c r="Q36" s="165"/>
      <c r="R36" s="4"/>
      <c r="S36" s="4"/>
      <c r="T36" s="4"/>
    </row>
    <row r="37" spans="1:20" x14ac:dyDescent="0.45">
      <c r="A37" s="5">
        <v>13</v>
      </c>
      <c r="B37" s="119" t="s">
        <v>71</v>
      </c>
      <c r="C37" s="120"/>
      <c r="D37" s="46"/>
      <c r="E37" s="168" t="s">
        <v>72</v>
      </c>
      <c r="F37" s="169"/>
      <c r="G37" s="169"/>
      <c r="H37" s="169"/>
      <c r="I37" s="169"/>
      <c r="J37" s="169"/>
      <c r="K37" s="169"/>
      <c r="L37" s="169"/>
      <c r="M37" s="163" t="s">
        <v>48</v>
      </c>
      <c r="N37" s="164"/>
      <c r="O37" s="164"/>
      <c r="P37" s="164"/>
      <c r="Q37" s="165"/>
      <c r="R37" s="4"/>
      <c r="S37" s="4"/>
      <c r="T37" s="4"/>
    </row>
    <row r="38" spans="1:20" x14ac:dyDescent="0.45">
      <c r="A38" s="5">
        <v>14</v>
      </c>
      <c r="B38" s="119" t="s">
        <v>73</v>
      </c>
      <c r="C38" s="120"/>
      <c r="D38" s="46"/>
      <c r="E38" s="168" t="s">
        <v>74</v>
      </c>
      <c r="F38" s="169"/>
      <c r="G38" s="169"/>
      <c r="H38" s="169"/>
      <c r="I38" s="169"/>
      <c r="J38" s="169"/>
      <c r="K38" s="169"/>
      <c r="L38" s="169"/>
      <c r="M38" s="163" t="s">
        <v>48</v>
      </c>
      <c r="N38" s="164"/>
      <c r="O38" s="164"/>
      <c r="P38" s="164"/>
      <c r="Q38" s="165"/>
      <c r="R38" s="4"/>
      <c r="S38" s="4"/>
      <c r="T38" s="4"/>
    </row>
    <row r="39" spans="1:20" x14ac:dyDescent="0.45">
      <c r="A39" s="5">
        <v>15</v>
      </c>
      <c r="B39" s="119" t="s">
        <v>75</v>
      </c>
      <c r="C39" s="120"/>
      <c r="D39" s="46"/>
      <c r="E39" s="168" t="s">
        <v>76</v>
      </c>
      <c r="F39" s="169"/>
      <c r="G39" s="169"/>
      <c r="H39" s="169"/>
      <c r="I39" s="169"/>
      <c r="J39" s="169"/>
      <c r="K39" s="169"/>
      <c r="L39" s="169"/>
      <c r="M39" s="163" t="s">
        <v>48</v>
      </c>
      <c r="N39" s="164"/>
      <c r="O39" s="164"/>
      <c r="P39" s="164"/>
      <c r="Q39" s="165"/>
      <c r="R39" s="4"/>
      <c r="S39" s="4"/>
      <c r="T39" s="4"/>
    </row>
    <row r="40" spans="1:20" x14ac:dyDescent="0.45">
      <c r="A40" s="5">
        <v>16</v>
      </c>
      <c r="B40" s="119"/>
      <c r="C40" s="120"/>
      <c r="D40" s="46"/>
      <c r="E40" s="168"/>
      <c r="F40" s="169"/>
      <c r="G40" s="169"/>
      <c r="H40" s="169"/>
      <c r="I40" s="169"/>
      <c r="J40" s="169"/>
      <c r="K40" s="169"/>
      <c r="L40" s="169"/>
      <c r="M40" s="163"/>
      <c r="N40" s="164"/>
      <c r="O40" s="164"/>
      <c r="P40" s="164"/>
      <c r="Q40" s="165"/>
      <c r="R40" s="4"/>
      <c r="S40" s="4"/>
      <c r="T40" s="4"/>
    </row>
    <row r="41" spans="1:20" ht="9.75" customHeight="1" x14ac:dyDescent="0.55000000000000004">
      <c r="A41" s="5"/>
      <c r="B41" s="96"/>
      <c r="C41" s="96"/>
      <c r="D41" s="96"/>
      <c r="E41" s="96"/>
      <c r="F41" s="96"/>
      <c r="G41" s="96"/>
      <c r="H41" s="96"/>
      <c r="I41" s="97"/>
      <c r="J41" s="97"/>
      <c r="K41" s="97"/>
      <c r="L41" s="97"/>
      <c r="M41" s="97"/>
      <c r="N41" s="97"/>
      <c r="O41" s="97"/>
      <c r="P41" s="98"/>
      <c r="Q41" s="98"/>
      <c r="R41" s="9"/>
      <c r="S41" s="1"/>
      <c r="T41" s="1"/>
    </row>
    <row r="42" spans="1:20" ht="80.25" customHeight="1" x14ac:dyDescent="0.55000000000000004">
      <c r="A42" s="5"/>
      <c r="B42" s="170" t="s">
        <v>33</v>
      </c>
      <c r="C42" s="170"/>
      <c r="D42" s="170"/>
      <c r="E42" s="170"/>
      <c r="F42" s="170"/>
      <c r="G42" s="170"/>
      <c r="H42" s="170"/>
      <c r="I42" s="170"/>
      <c r="J42" s="170"/>
      <c r="K42" s="170"/>
      <c r="L42" s="170"/>
      <c r="M42" s="170"/>
      <c r="N42" s="170"/>
      <c r="O42" s="170"/>
      <c r="P42" s="170"/>
      <c r="Q42" s="170"/>
      <c r="R42" s="4"/>
      <c r="S42" s="4"/>
      <c r="T42" s="1"/>
    </row>
    <row r="43" spans="1:20" ht="9" customHeight="1" thickBot="1" x14ac:dyDescent="0.5"/>
    <row r="44" spans="1:20" s="26" customFormat="1" ht="41.25" customHeight="1" thickBot="1" x14ac:dyDescent="0.5">
      <c r="B44" s="135" t="s">
        <v>28</v>
      </c>
      <c r="C44" s="136"/>
      <c r="D44" s="136"/>
      <c r="E44" s="136"/>
      <c r="F44" s="136"/>
      <c r="G44" s="137"/>
      <c r="H44" s="27"/>
      <c r="I44" s="153" t="s">
        <v>36</v>
      </c>
      <c r="J44" s="154"/>
      <c r="K44" s="154"/>
      <c r="L44" s="154"/>
      <c r="M44" s="154"/>
      <c r="N44" s="154"/>
      <c r="O44" s="154"/>
      <c r="P44" s="154"/>
      <c r="Q44" s="155"/>
      <c r="R44" s="25"/>
      <c r="S44" s="138" t="s">
        <v>29</v>
      </c>
      <c r="T44" s="139"/>
    </row>
    <row r="45" spans="1:20" ht="15" customHeight="1" x14ac:dyDescent="0.45">
      <c r="A45" s="6"/>
      <c r="B45" s="129" t="s">
        <v>9</v>
      </c>
      <c r="C45" s="130"/>
      <c r="D45" s="130"/>
      <c r="E45" s="130"/>
      <c r="F45" s="130"/>
      <c r="G45" s="131"/>
      <c r="H45" s="17"/>
      <c r="I45" s="146" t="s">
        <v>37</v>
      </c>
      <c r="J45" s="147"/>
      <c r="K45" s="147"/>
      <c r="L45" s="147"/>
      <c r="M45" s="147"/>
      <c r="N45" s="147"/>
      <c r="O45" s="147"/>
      <c r="P45" s="147"/>
      <c r="Q45" s="148"/>
      <c r="R45" s="28"/>
      <c r="S45" s="140" t="s">
        <v>34</v>
      </c>
      <c r="T45" s="141"/>
    </row>
    <row r="46" spans="1:20" ht="81.75" customHeight="1" thickBot="1" x14ac:dyDescent="0.5">
      <c r="A46" s="6"/>
      <c r="B46" s="132" t="s">
        <v>11</v>
      </c>
      <c r="C46" s="133"/>
      <c r="D46" s="133"/>
      <c r="E46" s="133"/>
      <c r="F46" s="133"/>
      <c r="G46" s="134"/>
      <c r="H46" s="18"/>
      <c r="I46" s="149"/>
      <c r="J46" s="150"/>
      <c r="K46" s="150"/>
      <c r="L46" s="150"/>
      <c r="M46" s="150"/>
      <c r="N46" s="150"/>
      <c r="O46" s="150"/>
      <c r="P46" s="150"/>
      <c r="Q46" s="151"/>
      <c r="R46" s="29"/>
      <c r="S46" s="142"/>
      <c r="T46" s="143"/>
    </row>
    <row r="47" spans="1:20" s="11" customFormat="1" ht="123" customHeight="1" x14ac:dyDescent="0.45">
      <c r="A47" s="39"/>
      <c r="B47" s="40" t="s">
        <v>7</v>
      </c>
      <c r="C47" s="41" t="s">
        <v>8</v>
      </c>
      <c r="D47" s="41" t="s">
        <v>5</v>
      </c>
      <c r="E47" s="42" t="s">
        <v>16</v>
      </c>
      <c r="F47" s="42" t="s">
        <v>17</v>
      </c>
      <c r="G47" s="43" t="s">
        <v>25</v>
      </c>
      <c r="H47" s="74"/>
      <c r="I47" s="144" t="s">
        <v>24</v>
      </c>
      <c r="J47" s="145"/>
      <c r="K47" s="145"/>
      <c r="L47" s="145"/>
      <c r="M47" s="145"/>
      <c r="N47" s="144" t="s">
        <v>26</v>
      </c>
      <c r="O47" s="152"/>
      <c r="P47" s="145" t="s">
        <v>27</v>
      </c>
      <c r="Q47" s="152"/>
      <c r="R47" s="78"/>
      <c r="S47" s="44" t="s">
        <v>43</v>
      </c>
      <c r="T47" s="45" t="s">
        <v>35</v>
      </c>
    </row>
    <row r="48" spans="1:20" ht="16.5" customHeight="1" x14ac:dyDescent="0.45">
      <c r="A48" s="33"/>
      <c r="B48" s="30" t="str">
        <f>B22</f>
        <v>EG 1</v>
      </c>
      <c r="C48" s="31">
        <v>1</v>
      </c>
      <c r="D48" s="32" t="s">
        <v>14</v>
      </c>
      <c r="E48" s="61">
        <v>6570</v>
      </c>
      <c r="F48" s="61">
        <v>6560</v>
      </c>
      <c r="G48" s="54">
        <f>IF(ISERROR(F48/E48)," ",F48/E48)</f>
        <v>0.99847792998477924</v>
      </c>
      <c r="H48" s="75"/>
      <c r="I48" s="57">
        <v>2</v>
      </c>
      <c r="J48" s="83" t="s">
        <v>19</v>
      </c>
      <c r="K48" s="80">
        <v>30</v>
      </c>
      <c r="L48" s="83" t="s">
        <v>18</v>
      </c>
      <c r="M48" s="84">
        <f>IF(I48+K48&gt;0,(I48*60+K48)/60,"  ")</f>
        <v>2.5</v>
      </c>
      <c r="N48" s="60">
        <f>O48/24</f>
        <v>0.3125</v>
      </c>
      <c r="O48" s="62">
        <f t="shared" ref="O48:O66" si="0">IF(ISERROR(IF(M48&gt;0,E48*T48-F48-M48))," ",E48*T48-F48-M48)</f>
        <v>7.5</v>
      </c>
      <c r="P48" s="52">
        <f>Q48/24</f>
        <v>0.41666666666666669</v>
      </c>
      <c r="Q48" s="62">
        <f>IF(ISERROR(IF(M48&gt;0,M48+O48)),"  ",M48+O48)</f>
        <v>10</v>
      </c>
      <c r="R48" s="63"/>
      <c r="S48" s="64"/>
      <c r="T48" s="54">
        <v>1</v>
      </c>
    </row>
    <row r="49" spans="1:20" ht="20.25" customHeight="1" x14ac:dyDescent="0.45">
      <c r="A49" s="33"/>
      <c r="B49" s="30" t="str">
        <f>B23</f>
        <v>EG 2</v>
      </c>
      <c r="C49" s="31">
        <v>2</v>
      </c>
      <c r="D49" s="32" t="s">
        <v>15</v>
      </c>
      <c r="E49" s="61">
        <v>6570</v>
      </c>
      <c r="F49" s="61">
        <v>6568</v>
      </c>
      <c r="G49" s="54">
        <f t="shared" ref="G49:G66" si="1">IF(ISERROR(F49/E49)," ",F49/E49)</f>
        <v>0.99969558599695585</v>
      </c>
      <c r="H49" s="75"/>
      <c r="I49" s="57"/>
      <c r="J49" s="83" t="s">
        <v>19</v>
      </c>
      <c r="K49" s="80">
        <v>75</v>
      </c>
      <c r="L49" s="83" t="s">
        <v>18</v>
      </c>
      <c r="M49" s="84">
        <f t="shared" ref="M49:M66" si="2">IF(I49+K49&gt;0,(I49*60+K49)/60,"  ")</f>
        <v>1.25</v>
      </c>
      <c r="N49" s="60">
        <f>IF(ISERROR(O49/24)," ",O49/24)</f>
        <v>3.125E-2</v>
      </c>
      <c r="O49" s="62">
        <f>IF(ISERROR(IF(M49&gt;0,E49*T49-F49-M49))," ",E49*T49-F49-M49)</f>
        <v>0.75</v>
      </c>
      <c r="P49" s="52">
        <f>IF(ISERROR(Q49/24)," ",Q49/24)</f>
        <v>8.3333333333333329E-2</v>
      </c>
      <c r="Q49" s="53">
        <f t="shared" ref="Q49:Q66" si="3">IF(ISERROR(IF(M49&gt;0,M49+O49)),"  ",M49+O49)</f>
        <v>2</v>
      </c>
      <c r="R49" s="63"/>
      <c r="S49" s="64"/>
      <c r="T49" s="54">
        <v>1</v>
      </c>
    </row>
    <row r="50" spans="1:20" ht="17.25" customHeight="1" x14ac:dyDescent="0.45">
      <c r="A50" s="33"/>
      <c r="B50" s="30" t="str">
        <f>B24</f>
        <v>EG 3</v>
      </c>
      <c r="C50" s="31">
        <f t="shared" ref="C50:D66" si="4">D24</f>
        <v>3</v>
      </c>
      <c r="D50" s="32" t="str">
        <f t="shared" si="4"/>
        <v>Example Area 3</v>
      </c>
      <c r="E50" s="61">
        <v>6570</v>
      </c>
      <c r="F50" s="61">
        <v>5930</v>
      </c>
      <c r="G50" s="54">
        <f t="shared" si="1"/>
        <v>0.9025875190258752</v>
      </c>
      <c r="H50" s="75"/>
      <c r="I50" s="57"/>
      <c r="J50" s="83" t="s">
        <v>19</v>
      </c>
      <c r="K50" s="80"/>
      <c r="L50" s="83" t="s">
        <v>18</v>
      </c>
      <c r="M50" s="84" t="str">
        <f t="shared" ref="M50" si="5">IF(I50+K50&gt;0,(I50*60+K50)/60,"  ")</f>
        <v xml:space="preserve">  </v>
      </c>
      <c r="N50" s="60" t="str">
        <f>IF(ISERROR(O50/24)," ",O50/24)</f>
        <v xml:space="preserve"> </v>
      </c>
      <c r="O50" s="62" t="str">
        <f>IF(ISERROR(IF(M50&gt;0,E50*T50-F50-M50))," ",E50*T50-F50-M50)</f>
        <v xml:space="preserve"> </v>
      </c>
      <c r="P50" s="52" t="str">
        <f>IF(ISERROR(Q50/24)," ",Q50/24)</f>
        <v xml:space="preserve"> </v>
      </c>
      <c r="Q50" s="53" t="str">
        <f t="shared" ref="Q50" si="6">IF(ISERROR(IF(M50&gt;0,M50+O50)),"  ",M50+O50)</f>
        <v xml:space="preserve">  </v>
      </c>
      <c r="R50" s="63"/>
      <c r="S50" s="64" t="s">
        <v>41</v>
      </c>
      <c r="T50" s="54">
        <v>0.9</v>
      </c>
    </row>
    <row r="51" spans="1:20" ht="29.2" customHeight="1" x14ac:dyDescent="0.45">
      <c r="A51" s="5">
        <v>1</v>
      </c>
      <c r="B51" s="35" t="str">
        <f>B25</f>
        <v>ABC CH 21 Perth</v>
      </c>
      <c r="C51" s="36">
        <f t="shared" si="4"/>
        <v>0</v>
      </c>
      <c r="D51" s="36" t="str">
        <f t="shared" si="4"/>
        <v>Perth</v>
      </c>
      <c r="E51" s="65">
        <v>6570</v>
      </c>
      <c r="F51" s="65">
        <v>6569.12</v>
      </c>
      <c r="G51" s="66">
        <f t="shared" si="1"/>
        <v>0.99986605783866056</v>
      </c>
      <c r="H51" s="75"/>
      <c r="I51" s="58">
        <v>0</v>
      </c>
      <c r="J51" s="85" t="s">
        <v>19</v>
      </c>
      <c r="K51" s="81">
        <v>20</v>
      </c>
      <c r="L51" s="85" t="s">
        <v>18</v>
      </c>
      <c r="M51" s="87">
        <f t="shared" si="2"/>
        <v>0.33333333333333331</v>
      </c>
      <c r="N51" s="89">
        <f t="shared" ref="N51:N66" si="7">IF(ISERROR(O51/24)," ",O51/24)</f>
        <v>2.2777777777782327E-2</v>
      </c>
      <c r="O51" s="90">
        <f t="shared" si="0"/>
        <v>0.54666666666677588</v>
      </c>
      <c r="P51" s="55">
        <f t="shared" ref="P51:P66" si="8">IF(ISERROR(Q51/24)," ",Q51/24)</f>
        <v>3.6666666666671212E-2</v>
      </c>
      <c r="Q51" s="90">
        <f t="shared" si="3"/>
        <v>0.88000000000010914</v>
      </c>
      <c r="R51" s="79"/>
      <c r="S51" s="67"/>
      <c r="T51" s="50">
        <v>1</v>
      </c>
    </row>
    <row r="52" spans="1:20" ht="29.2" customHeight="1" x14ac:dyDescent="0.45">
      <c r="A52" s="5">
        <v>2</v>
      </c>
      <c r="B52" s="35" t="str">
        <f>B26</f>
        <v>ABC CH 21 West Aust</v>
      </c>
      <c r="C52" s="36">
        <f t="shared" si="4"/>
        <v>0</v>
      </c>
      <c r="D52" s="36" t="str">
        <f t="shared" si="4"/>
        <v>Western Australia</v>
      </c>
      <c r="E52" s="65">
        <v>6570</v>
      </c>
      <c r="F52" s="65">
        <v>6569.12</v>
      </c>
      <c r="G52" s="66">
        <f t="shared" ref="G52:G65" si="9">IF(ISERROR(F52/E52)," ",F52/E52)</f>
        <v>0.99986605783866056</v>
      </c>
      <c r="H52" s="75"/>
      <c r="I52" s="58">
        <v>0</v>
      </c>
      <c r="J52" s="85" t="s">
        <v>19</v>
      </c>
      <c r="K52" s="81">
        <v>20</v>
      </c>
      <c r="L52" s="85" t="s">
        <v>18</v>
      </c>
      <c r="M52" s="87">
        <f t="shared" si="2"/>
        <v>0.33333333333333331</v>
      </c>
      <c r="N52" s="89">
        <f t="shared" si="7"/>
        <v>2.2777777777782327E-2</v>
      </c>
      <c r="O52" s="90">
        <f t="shared" ref="O52:O65" si="10">IF(ISERROR(IF(M52&gt;0,E52*T52-F52-M52))," ",E52*T52-F52-M52)</f>
        <v>0.54666666666677588</v>
      </c>
      <c r="P52" s="55">
        <f t="shared" si="8"/>
        <v>3.6666666666671212E-2</v>
      </c>
      <c r="Q52" s="90">
        <f t="shared" si="3"/>
        <v>0.88000000000010914</v>
      </c>
      <c r="R52" s="79"/>
      <c r="S52" s="67"/>
      <c r="T52" s="50">
        <v>1</v>
      </c>
    </row>
    <row r="53" spans="1:20" ht="29.2" customHeight="1" x14ac:dyDescent="0.45">
      <c r="A53" s="5">
        <v>3</v>
      </c>
      <c r="B53" s="35" t="str">
        <f t="shared" ref="B53:B66" si="11">B27</f>
        <v>ABC CH 21 Adelaide</v>
      </c>
      <c r="C53" s="36">
        <f t="shared" si="4"/>
        <v>0</v>
      </c>
      <c r="D53" s="36" t="str">
        <f t="shared" si="4"/>
        <v xml:space="preserve">Adelaide </v>
      </c>
      <c r="E53" s="65">
        <v>6570</v>
      </c>
      <c r="F53" s="65">
        <v>6568.61</v>
      </c>
      <c r="G53" s="66">
        <f t="shared" si="9"/>
        <v>0.99978843226788428</v>
      </c>
      <c r="H53" s="75"/>
      <c r="I53" s="58">
        <v>0</v>
      </c>
      <c r="J53" s="85" t="s">
        <v>19</v>
      </c>
      <c r="K53" s="81">
        <v>33</v>
      </c>
      <c r="L53" s="85" t="s">
        <v>18</v>
      </c>
      <c r="M53" s="87">
        <f t="shared" si="2"/>
        <v>0.55000000000000004</v>
      </c>
      <c r="N53" s="89">
        <f t="shared" si="7"/>
        <v>3.5000000000013638E-2</v>
      </c>
      <c r="O53" s="90">
        <f t="shared" si="10"/>
        <v>0.84000000000032737</v>
      </c>
      <c r="P53" s="55">
        <f t="shared" si="8"/>
        <v>5.7916666666680307E-2</v>
      </c>
      <c r="Q53" s="90">
        <f t="shared" si="3"/>
        <v>1.3900000000003274</v>
      </c>
      <c r="R53" s="63"/>
      <c r="S53" s="67"/>
      <c r="T53" s="50">
        <v>1</v>
      </c>
    </row>
    <row r="54" spans="1:20" ht="29.2" customHeight="1" x14ac:dyDescent="0.45">
      <c r="A54" s="5">
        <v>4</v>
      </c>
      <c r="B54" s="35" t="str">
        <f t="shared" si="11"/>
        <v>ABC CH 21 Sth Aust</v>
      </c>
      <c r="C54" s="36">
        <f t="shared" si="4"/>
        <v>0</v>
      </c>
      <c r="D54" s="36" t="str">
        <f t="shared" si="4"/>
        <v>South Australia</v>
      </c>
      <c r="E54" s="65">
        <v>6570</v>
      </c>
      <c r="F54" s="65">
        <v>6568.61</v>
      </c>
      <c r="G54" s="66">
        <f t="shared" si="9"/>
        <v>0.99978843226788428</v>
      </c>
      <c r="H54" s="76"/>
      <c r="I54" s="58">
        <v>0</v>
      </c>
      <c r="J54" s="85" t="s">
        <v>19</v>
      </c>
      <c r="K54" s="81">
        <v>33</v>
      </c>
      <c r="L54" s="85" t="s">
        <v>18</v>
      </c>
      <c r="M54" s="87">
        <f t="shared" si="2"/>
        <v>0.55000000000000004</v>
      </c>
      <c r="N54" s="89">
        <f t="shared" si="7"/>
        <v>3.5000000000013638E-2</v>
      </c>
      <c r="O54" s="90">
        <f t="shared" si="10"/>
        <v>0.84000000000032737</v>
      </c>
      <c r="P54" s="55">
        <f t="shared" si="8"/>
        <v>5.7916666666680307E-2</v>
      </c>
      <c r="Q54" s="90">
        <f t="shared" si="3"/>
        <v>1.3900000000003274</v>
      </c>
      <c r="R54" s="63"/>
      <c r="S54" s="67"/>
      <c r="T54" s="50">
        <v>1</v>
      </c>
    </row>
    <row r="55" spans="1:20" ht="29.2" customHeight="1" x14ac:dyDescent="0.45">
      <c r="A55" s="5">
        <v>5</v>
      </c>
      <c r="B55" s="35" t="str">
        <f t="shared" si="11"/>
        <v>ABC CH 21 Darwin</v>
      </c>
      <c r="C55" s="36">
        <f t="shared" si="4"/>
        <v>0</v>
      </c>
      <c r="D55" s="36" t="str">
        <f t="shared" si="4"/>
        <v>Darwin</v>
      </c>
      <c r="E55" s="65">
        <v>6570</v>
      </c>
      <c r="F55" s="65">
        <v>6568.76</v>
      </c>
      <c r="G55" s="66">
        <f t="shared" si="9"/>
        <v>0.99981126331811265</v>
      </c>
      <c r="H55" s="76"/>
      <c r="I55" s="58">
        <v>0</v>
      </c>
      <c r="J55" s="85" t="s">
        <v>19</v>
      </c>
      <c r="K55" s="81">
        <v>28</v>
      </c>
      <c r="L55" s="85" t="s">
        <v>18</v>
      </c>
      <c r="M55" s="87">
        <f t="shared" si="2"/>
        <v>0.46666666666666667</v>
      </c>
      <c r="N55" s="89">
        <f t="shared" si="7"/>
        <v>3.2222222222213125E-2</v>
      </c>
      <c r="O55" s="90">
        <f t="shared" si="10"/>
        <v>0.77333333333311505</v>
      </c>
      <c r="P55" s="55">
        <f t="shared" si="8"/>
        <v>5.1666666666657569E-2</v>
      </c>
      <c r="Q55" s="90">
        <f t="shared" si="3"/>
        <v>1.2399999999997817</v>
      </c>
      <c r="R55" s="63"/>
      <c r="S55" s="67"/>
      <c r="T55" s="50">
        <v>1</v>
      </c>
    </row>
    <row r="56" spans="1:20" ht="29.2" customHeight="1" x14ac:dyDescent="0.45">
      <c r="A56" s="5">
        <v>6</v>
      </c>
      <c r="B56" s="35" t="str">
        <f t="shared" si="11"/>
        <v>ABC CH 21 Nth Territory</v>
      </c>
      <c r="C56" s="36">
        <f t="shared" si="4"/>
        <v>0</v>
      </c>
      <c r="D56" s="36" t="str">
        <f t="shared" si="4"/>
        <v>Northern Territory</v>
      </c>
      <c r="E56" s="65">
        <v>6570</v>
      </c>
      <c r="F56" s="65">
        <v>6568.76</v>
      </c>
      <c r="G56" s="66">
        <f t="shared" si="9"/>
        <v>0.99981126331811265</v>
      </c>
      <c r="H56" s="76"/>
      <c r="I56" s="58">
        <v>0</v>
      </c>
      <c r="J56" s="85" t="s">
        <v>19</v>
      </c>
      <c r="K56" s="81">
        <v>28</v>
      </c>
      <c r="L56" s="85" t="s">
        <v>18</v>
      </c>
      <c r="M56" s="87">
        <f t="shared" si="2"/>
        <v>0.46666666666666667</v>
      </c>
      <c r="N56" s="89">
        <f t="shared" si="7"/>
        <v>3.2222222222213125E-2</v>
      </c>
      <c r="O56" s="90">
        <f t="shared" si="10"/>
        <v>0.77333333333311505</v>
      </c>
      <c r="P56" s="55">
        <f t="shared" si="8"/>
        <v>5.1666666666657569E-2</v>
      </c>
      <c r="Q56" s="90">
        <f t="shared" si="3"/>
        <v>1.2399999999997817</v>
      </c>
      <c r="R56" s="63"/>
      <c r="S56" s="67"/>
      <c r="T56" s="50">
        <v>1</v>
      </c>
    </row>
    <row r="57" spans="1:20" ht="29.2" customHeight="1" x14ac:dyDescent="0.45">
      <c r="A57" s="5">
        <v>7</v>
      </c>
      <c r="B57" s="35" t="str">
        <f t="shared" si="11"/>
        <v>ABC CH 21 Brisbane</v>
      </c>
      <c r="C57" s="36">
        <f t="shared" si="4"/>
        <v>0</v>
      </c>
      <c r="D57" s="36" t="str">
        <f t="shared" si="4"/>
        <v>Brisbane</v>
      </c>
      <c r="E57" s="65">
        <v>6570</v>
      </c>
      <c r="F57" s="65">
        <v>6568.62</v>
      </c>
      <c r="G57" s="66">
        <f t="shared" si="9"/>
        <v>0.99978995433789952</v>
      </c>
      <c r="H57" s="76"/>
      <c r="I57" s="58">
        <v>0</v>
      </c>
      <c r="J57" s="85" t="s">
        <v>19</v>
      </c>
      <c r="K57" s="81">
        <v>36</v>
      </c>
      <c r="L57" s="85" t="s">
        <v>18</v>
      </c>
      <c r="M57" s="87">
        <f t="shared" si="2"/>
        <v>0.6</v>
      </c>
      <c r="N57" s="89">
        <f t="shared" si="7"/>
        <v>3.2500000000004546E-2</v>
      </c>
      <c r="O57" s="90">
        <f t="shared" si="10"/>
        <v>0.78000000000010916</v>
      </c>
      <c r="P57" s="55">
        <f t="shared" si="8"/>
        <v>5.7500000000004547E-2</v>
      </c>
      <c r="Q57" s="90">
        <f t="shared" si="3"/>
        <v>1.3800000000001091</v>
      </c>
      <c r="R57" s="63"/>
      <c r="S57" s="67"/>
      <c r="T57" s="50">
        <v>1</v>
      </c>
    </row>
    <row r="58" spans="1:20" ht="29.2" customHeight="1" x14ac:dyDescent="0.45">
      <c r="A58" s="5">
        <v>8</v>
      </c>
      <c r="B58" s="35" t="str">
        <f t="shared" si="11"/>
        <v>ABC CH 21 Queensland</v>
      </c>
      <c r="C58" s="36">
        <f t="shared" si="4"/>
        <v>0</v>
      </c>
      <c r="D58" s="36" t="str">
        <f t="shared" si="4"/>
        <v xml:space="preserve">Queensland </v>
      </c>
      <c r="E58" s="65">
        <v>6570</v>
      </c>
      <c r="F58" s="65">
        <v>6568.62</v>
      </c>
      <c r="G58" s="66">
        <f t="shared" si="9"/>
        <v>0.99978995433789952</v>
      </c>
      <c r="H58" s="76"/>
      <c r="I58" s="58">
        <v>0</v>
      </c>
      <c r="J58" s="85" t="s">
        <v>19</v>
      </c>
      <c r="K58" s="81">
        <v>36</v>
      </c>
      <c r="L58" s="85" t="s">
        <v>18</v>
      </c>
      <c r="M58" s="87">
        <f t="shared" si="2"/>
        <v>0.6</v>
      </c>
      <c r="N58" s="89">
        <f t="shared" si="7"/>
        <v>3.2500000000004546E-2</v>
      </c>
      <c r="O58" s="90">
        <f t="shared" si="10"/>
        <v>0.78000000000010916</v>
      </c>
      <c r="P58" s="55">
        <f t="shared" si="8"/>
        <v>5.7500000000004547E-2</v>
      </c>
      <c r="Q58" s="90">
        <f t="shared" si="3"/>
        <v>1.3800000000001091</v>
      </c>
      <c r="R58" s="63"/>
      <c r="S58" s="67"/>
      <c r="T58" s="50">
        <v>1</v>
      </c>
    </row>
    <row r="59" spans="1:20" ht="29.2" customHeight="1" x14ac:dyDescent="0.45">
      <c r="A59" s="5">
        <v>9</v>
      </c>
      <c r="B59" s="35" t="str">
        <f t="shared" si="11"/>
        <v>ABC CH 21 Sydney</v>
      </c>
      <c r="C59" s="36">
        <f t="shared" si="4"/>
        <v>0</v>
      </c>
      <c r="D59" s="36" t="str">
        <f t="shared" si="4"/>
        <v>Sydney</v>
      </c>
      <c r="E59" s="65">
        <v>6570</v>
      </c>
      <c r="F59" s="65">
        <v>6568.71</v>
      </c>
      <c r="G59" s="66">
        <f t="shared" si="9"/>
        <v>0.99980365296803653</v>
      </c>
      <c r="H59" s="76"/>
      <c r="I59" s="58">
        <v>0</v>
      </c>
      <c r="J59" s="85" t="s">
        <v>19</v>
      </c>
      <c r="K59" s="81">
        <v>29</v>
      </c>
      <c r="L59" s="85" t="s">
        <v>18</v>
      </c>
      <c r="M59" s="87">
        <f t="shared" si="2"/>
        <v>0.48333333333333334</v>
      </c>
      <c r="N59" s="89">
        <f t="shared" si="7"/>
        <v>3.3611111111109593E-2</v>
      </c>
      <c r="O59" s="90">
        <f t="shared" si="10"/>
        <v>0.80666666666663023</v>
      </c>
      <c r="P59" s="55">
        <f t="shared" si="8"/>
        <v>5.3749999999998486E-2</v>
      </c>
      <c r="Q59" s="90">
        <f t="shared" si="3"/>
        <v>1.2899999999999636</v>
      </c>
      <c r="R59" s="63"/>
      <c r="S59" s="67"/>
      <c r="T59" s="50">
        <v>1</v>
      </c>
    </row>
    <row r="60" spans="1:20" ht="29.2" customHeight="1" x14ac:dyDescent="0.45">
      <c r="A60" s="5">
        <v>10</v>
      </c>
      <c r="B60" s="35" t="str">
        <f t="shared" si="11"/>
        <v>ABC CH 21 NSW</v>
      </c>
      <c r="C60" s="36">
        <f t="shared" si="4"/>
        <v>0</v>
      </c>
      <c r="D60" s="36" t="str">
        <f t="shared" si="4"/>
        <v xml:space="preserve">New South Wales </v>
      </c>
      <c r="E60" s="65">
        <v>6570</v>
      </c>
      <c r="F60" s="65">
        <v>6568.71</v>
      </c>
      <c r="G60" s="66">
        <f t="shared" si="9"/>
        <v>0.99980365296803653</v>
      </c>
      <c r="H60" s="76"/>
      <c r="I60" s="58">
        <v>0</v>
      </c>
      <c r="J60" s="85" t="s">
        <v>19</v>
      </c>
      <c r="K60" s="81">
        <v>29</v>
      </c>
      <c r="L60" s="85" t="s">
        <v>18</v>
      </c>
      <c r="M60" s="87">
        <f t="shared" si="2"/>
        <v>0.48333333333333334</v>
      </c>
      <c r="N60" s="89">
        <f t="shared" si="7"/>
        <v>3.3611111111109593E-2</v>
      </c>
      <c r="O60" s="90">
        <f t="shared" si="10"/>
        <v>0.80666666666663023</v>
      </c>
      <c r="P60" s="55">
        <f t="shared" si="8"/>
        <v>5.3749999999998486E-2</v>
      </c>
      <c r="Q60" s="90">
        <f t="shared" si="3"/>
        <v>1.2899999999999636</v>
      </c>
      <c r="R60" s="63"/>
      <c r="S60" s="67"/>
      <c r="T60" s="50">
        <v>1</v>
      </c>
    </row>
    <row r="61" spans="1:20" ht="29.2" customHeight="1" x14ac:dyDescent="0.45">
      <c r="A61" s="5">
        <v>11</v>
      </c>
      <c r="B61" s="35" t="str">
        <f t="shared" si="11"/>
        <v>ABC CH 21 ACT</v>
      </c>
      <c r="C61" s="36">
        <f t="shared" si="4"/>
        <v>0</v>
      </c>
      <c r="D61" s="36" t="str">
        <f t="shared" si="4"/>
        <v>ACT</v>
      </c>
      <c r="E61" s="65">
        <v>6570</v>
      </c>
      <c r="F61" s="65">
        <v>6568.68</v>
      </c>
      <c r="G61" s="66">
        <f t="shared" si="9"/>
        <v>0.9997990867579909</v>
      </c>
      <c r="H61" s="76"/>
      <c r="I61" s="58">
        <v>0</v>
      </c>
      <c r="J61" s="85" t="s">
        <v>19</v>
      </c>
      <c r="K61" s="81">
        <v>30</v>
      </c>
      <c r="L61" s="85" t="s">
        <v>18</v>
      </c>
      <c r="M61" s="87">
        <f t="shared" si="2"/>
        <v>0.5</v>
      </c>
      <c r="N61" s="89">
        <f t="shared" si="7"/>
        <v>3.4166666666654542E-2</v>
      </c>
      <c r="O61" s="90">
        <f t="shared" si="10"/>
        <v>0.81999999999970896</v>
      </c>
      <c r="P61" s="55">
        <f t="shared" si="8"/>
        <v>5.4999999999987871E-2</v>
      </c>
      <c r="Q61" s="90">
        <f t="shared" si="3"/>
        <v>1.319999999999709</v>
      </c>
      <c r="R61" s="63"/>
      <c r="S61" s="67"/>
      <c r="T61" s="50">
        <v>1</v>
      </c>
    </row>
    <row r="62" spans="1:20" ht="29.2" customHeight="1" x14ac:dyDescent="0.45">
      <c r="A62" s="5">
        <v>12</v>
      </c>
      <c r="B62" s="35" t="str">
        <f t="shared" si="11"/>
        <v>ABC CH 21 Melbourne</v>
      </c>
      <c r="C62" s="36">
        <f t="shared" si="4"/>
        <v>0</v>
      </c>
      <c r="D62" s="36" t="str">
        <f t="shared" si="4"/>
        <v>Melbourne</v>
      </c>
      <c r="E62" s="65">
        <v>6570</v>
      </c>
      <c r="F62" s="65">
        <v>6568.61</v>
      </c>
      <c r="G62" s="66">
        <f t="shared" si="9"/>
        <v>0.99978843226788428</v>
      </c>
      <c r="H62" s="76"/>
      <c r="I62" s="58">
        <v>0</v>
      </c>
      <c r="J62" s="85" t="s">
        <v>19</v>
      </c>
      <c r="K62" s="81">
        <v>31</v>
      </c>
      <c r="L62" s="85" t="s">
        <v>18</v>
      </c>
      <c r="M62" s="87">
        <f t="shared" si="2"/>
        <v>0.51666666666666672</v>
      </c>
      <c r="N62" s="89">
        <f t="shared" si="7"/>
        <v>3.6388888888902529E-2</v>
      </c>
      <c r="O62" s="90">
        <f t="shared" si="10"/>
        <v>0.8733333333336607</v>
      </c>
      <c r="P62" s="55">
        <f t="shared" si="8"/>
        <v>5.7916666666680307E-2</v>
      </c>
      <c r="Q62" s="90">
        <f t="shared" si="3"/>
        <v>1.3900000000003274</v>
      </c>
      <c r="R62" s="63"/>
      <c r="S62" s="67"/>
      <c r="T62" s="50">
        <v>1</v>
      </c>
    </row>
    <row r="63" spans="1:20" ht="29.2" customHeight="1" x14ac:dyDescent="0.45">
      <c r="A63" s="5">
        <v>13</v>
      </c>
      <c r="B63" s="35" t="str">
        <f t="shared" si="11"/>
        <v>ABC CH 21 Victoria</v>
      </c>
      <c r="C63" s="36">
        <f t="shared" si="4"/>
        <v>0</v>
      </c>
      <c r="D63" s="36" t="str">
        <f t="shared" si="4"/>
        <v>Victoria</v>
      </c>
      <c r="E63" s="65">
        <v>6570</v>
      </c>
      <c r="F63" s="65">
        <v>6568.61</v>
      </c>
      <c r="G63" s="66">
        <f t="shared" si="9"/>
        <v>0.99978843226788428</v>
      </c>
      <c r="H63" s="77"/>
      <c r="I63" s="58">
        <v>0</v>
      </c>
      <c r="J63" s="85" t="s">
        <v>19</v>
      </c>
      <c r="K63" s="81">
        <v>31</v>
      </c>
      <c r="L63" s="85" t="s">
        <v>18</v>
      </c>
      <c r="M63" s="87">
        <f t="shared" si="2"/>
        <v>0.51666666666666672</v>
      </c>
      <c r="N63" s="89">
        <f t="shared" si="7"/>
        <v>3.6388888888902529E-2</v>
      </c>
      <c r="O63" s="90">
        <f t="shared" si="10"/>
        <v>0.8733333333336607</v>
      </c>
      <c r="P63" s="55">
        <f t="shared" si="8"/>
        <v>5.7916666666680307E-2</v>
      </c>
      <c r="Q63" s="90">
        <f t="shared" si="3"/>
        <v>1.3900000000003274</v>
      </c>
      <c r="R63" s="63"/>
      <c r="S63" s="67"/>
      <c r="T63" s="50">
        <v>1</v>
      </c>
    </row>
    <row r="64" spans="1:20" ht="29.2" customHeight="1" x14ac:dyDescent="0.45">
      <c r="A64" s="5">
        <v>14</v>
      </c>
      <c r="B64" s="35" t="str">
        <f t="shared" si="11"/>
        <v>ABC CH 21 Hobart</v>
      </c>
      <c r="C64" s="36">
        <f t="shared" si="4"/>
        <v>0</v>
      </c>
      <c r="D64" s="36" t="str">
        <f t="shared" si="4"/>
        <v>Hobart</v>
      </c>
      <c r="E64" s="65">
        <v>6570</v>
      </c>
      <c r="F64" s="65">
        <v>6568.75</v>
      </c>
      <c r="G64" s="66">
        <f t="shared" si="9"/>
        <v>0.99980974124809741</v>
      </c>
      <c r="H64" s="77"/>
      <c r="I64" s="58">
        <v>0</v>
      </c>
      <c r="J64" s="85" t="s">
        <v>19</v>
      </c>
      <c r="K64" s="81">
        <v>28</v>
      </c>
      <c r="L64" s="85" t="s">
        <v>18</v>
      </c>
      <c r="M64" s="87">
        <f t="shared" si="2"/>
        <v>0.46666666666666667</v>
      </c>
      <c r="N64" s="89">
        <f t="shared" si="7"/>
        <v>3.2638888888888891E-2</v>
      </c>
      <c r="O64" s="90">
        <f t="shared" si="10"/>
        <v>0.78333333333333333</v>
      </c>
      <c r="P64" s="55">
        <f t="shared" si="8"/>
        <v>5.2083333333333336E-2</v>
      </c>
      <c r="Q64" s="90">
        <f t="shared" si="3"/>
        <v>1.25</v>
      </c>
      <c r="R64" s="63"/>
      <c r="S64" s="67"/>
      <c r="T64" s="50">
        <v>1</v>
      </c>
    </row>
    <row r="65" spans="1:20" ht="29.2" customHeight="1" x14ac:dyDescent="0.45">
      <c r="A65" s="5">
        <v>15</v>
      </c>
      <c r="B65" s="35" t="str">
        <f t="shared" si="11"/>
        <v>ABC CH 21 Tasmania</v>
      </c>
      <c r="C65" s="36">
        <f t="shared" si="4"/>
        <v>0</v>
      </c>
      <c r="D65" s="36" t="str">
        <f t="shared" si="4"/>
        <v>Tasmania</v>
      </c>
      <c r="E65" s="65">
        <v>6570</v>
      </c>
      <c r="F65" s="65">
        <v>6568.75</v>
      </c>
      <c r="G65" s="66">
        <f t="shared" si="9"/>
        <v>0.99980974124809741</v>
      </c>
      <c r="H65" s="77"/>
      <c r="I65" s="58">
        <v>0</v>
      </c>
      <c r="J65" s="85" t="s">
        <v>19</v>
      </c>
      <c r="K65" s="81">
        <v>28</v>
      </c>
      <c r="L65" s="85" t="s">
        <v>18</v>
      </c>
      <c r="M65" s="87">
        <f t="shared" si="2"/>
        <v>0.46666666666666667</v>
      </c>
      <c r="N65" s="89">
        <f t="shared" si="7"/>
        <v>3.2638888888888891E-2</v>
      </c>
      <c r="O65" s="90">
        <f t="shared" si="10"/>
        <v>0.78333333333333333</v>
      </c>
      <c r="P65" s="55">
        <f t="shared" si="8"/>
        <v>5.2083333333333336E-2</v>
      </c>
      <c r="Q65" s="90">
        <f t="shared" si="3"/>
        <v>1.25</v>
      </c>
      <c r="R65" s="63"/>
      <c r="S65" s="67"/>
      <c r="T65" s="50">
        <v>1</v>
      </c>
    </row>
    <row r="66" spans="1:20" ht="29.2" customHeight="1" thickBot="1" x14ac:dyDescent="0.5">
      <c r="A66" s="5">
        <v>16</v>
      </c>
      <c r="B66" s="37">
        <f t="shared" si="11"/>
        <v>0</v>
      </c>
      <c r="C66" s="38">
        <f t="shared" si="4"/>
        <v>0</v>
      </c>
      <c r="D66" s="38">
        <f t="shared" si="4"/>
        <v>0</v>
      </c>
      <c r="E66" s="68"/>
      <c r="F66" s="68"/>
      <c r="G66" s="71" t="str">
        <f t="shared" si="1"/>
        <v xml:space="preserve"> </v>
      </c>
      <c r="H66" s="77"/>
      <c r="I66" s="59"/>
      <c r="J66" s="86" t="s">
        <v>19</v>
      </c>
      <c r="K66" s="82"/>
      <c r="L66" s="86" t="s">
        <v>18</v>
      </c>
      <c r="M66" s="88" t="str">
        <f t="shared" si="2"/>
        <v xml:space="preserve">  </v>
      </c>
      <c r="N66" s="91" t="str">
        <f t="shared" si="7"/>
        <v xml:space="preserve"> </v>
      </c>
      <c r="O66" s="92" t="str">
        <f t="shared" si="0"/>
        <v xml:space="preserve"> </v>
      </c>
      <c r="P66" s="56" t="str">
        <f t="shared" si="8"/>
        <v xml:space="preserve"> </v>
      </c>
      <c r="Q66" s="92" t="str">
        <f t="shared" si="3"/>
        <v xml:space="preserve">  </v>
      </c>
      <c r="R66" s="63"/>
      <c r="S66" s="69"/>
      <c r="T66" s="51">
        <v>1</v>
      </c>
    </row>
    <row r="67" spans="1:20" ht="30" customHeight="1" thickBot="1" x14ac:dyDescent="0.5">
      <c r="A67" s="5"/>
      <c r="B67" s="99"/>
      <c r="C67" s="99"/>
      <c r="D67" s="99"/>
      <c r="E67" s="100"/>
      <c r="F67" s="100"/>
      <c r="G67" s="101"/>
      <c r="H67" s="102"/>
      <c r="I67" s="103"/>
      <c r="J67" s="103"/>
      <c r="K67" s="103"/>
      <c r="L67" s="102"/>
      <c r="M67" s="102"/>
      <c r="N67" s="99"/>
      <c r="O67" s="99"/>
      <c r="P67" s="104"/>
      <c r="Q67" s="104"/>
      <c r="R67" s="99"/>
      <c r="S67" s="99"/>
      <c r="T67" s="105"/>
    </row>
    <row r="68" spans="1:20" s="3" customFormat="1" ht="30" customHeight="1" thickBot="1" x14ac:dyDescent="0.5">
      <c r="A68" s="39"/>
      <c r="B68" s="156" t="s">
        <v>42</v>
      </c>
      <c r="C68" s="157"/>
      <c r="D68" s="157"/>
      <c r="E68" s="157"/>
      <c r="F68" s="157"/>
      <c r="G68" s="157"/>
      <c r="H68" s="157"/>
      <c r="I68" s="157"/>
      <c r="J68" s="157"/>
      <c r="K68" s="157"/>
      <c r="L68" s="157"/>
      <c r="M68" s="157"/>
      <c r="N68" s="157"/>
      <c r="O68" s="157"/>
      <c r="P68" s="157"/>
      <c r="Q68" s="157"/>
      <c r="R68" s="157"/>
      <c r="S68" s="157"/>
      <c r="T68" s="158"/>
    </row>
    <row r="69" spans="1:20" ht="112.25" customHeight="1" thickBot="1" x14ac:dyDescent="0.5">
      <c r="A69" s="16"/>
      <c r="B69" s="123" t="s">
        <v>44</v>
      </c>
      <c r="C69" s="124"/>
      <c r="D69" s="124"/>
      <c r="E69" s="124"/>
      <c r="F69" s="124"/>
      <c r="G69" s="124"/>
      <c r="H69" s="124"/>
      <c r="I69" s="124"/>
      <c r="J69" s="124"/>
      <c r="K69" s="124"/>
      <c r="L69" s="124"/>
      <c r="M69" s="124"/>
      <c r="N69" s="124"/>
      <c r="O69" s="124"/>
      <c r="P69" s="124"/>
      <c r="Q69" s="124"/>
      <c r="R69" s="124"/>
      <c r="S69" s="124"/>
      <c r="T69" s="125"/>
    </row>
    <row r="70" spans="1:20" ht="283.5" customHeight="1" thickBot="1" x14ac:dyDescent="0.5">
      <c r="A70" s="8"/>
      <c r="B70" s="126" t="s">
        <v>77</v>
      </c>
      <c r="C70" s="127"/>
      <c r="D70" s="127"/>
      <c r="E70" s="127"/>
      <c r="F70" s="127"/>
      <c r="G70" s="127"/>
      <c r="H70" s="127"/>
      <c r="I70" s="127"/>
      <c r="J70" s="127"/>
      <c r="K70" s="127"/>
      <c r="L70" s="127"/>
      <c r="M70" s="127"/>
      <c r="N70" s="127"/>
      <c r="O70" s="127"/>
      <c r="P70" s="127"/>
      <c r="Q70" s="127"/>
      <c r="R70" s="127"/>
      <c r="S70" s="127"/>
      <c r="T70" s="128"/>
    </row>
  </sheetData>
  <sheetProtection sheet="1" objects="1" scenarios="1" selectLockedCells="1"/>
  <mergeCells count="86">
    <mergeCell ref="B42:Q42"/>
    <mergeCell ref="B11:Q11"/>
    <mergeCell ref="B13:Q13"/>
    <mergeCell ref="B3:Q4"/>
    <mergeCell ref="B7:Q7"/>
    <mergeCell ref="B8:Q8"/>
    <mergeCell ref="B9:Q9"/>
    <mergeCell ref="E40:L40"/>
    <mergeCell ref="M30:Q30"/>
    <mergeCell ref="M31:Q31"/>
    <mergeCell ref="M32:Q32"/>
    <mergeCell ref="M33:Q33"/>
    <mergeCell ref="M34:Q34"/>
    <mergeCell ref="M35:Q35"/>
    <mergeCell ref="M36:Q36"/>
    <mergeCell ref="M40:Q40"/>
    <mergeCell ref="E32:L32"/>
    <mergeCell ref="E33:L33"/>
    <mergeCell ref="E34:L34"/>
    <mergeCell ref="M38:Q38"/>
    <mergeCell ref="M39:Q39"/>
    <mergeCell ref="M37:Q37"/>
    <mergeCell ref="E35:L35"/>
    <mergeCell ref="E36:L36"/>
    <mergeCell ref="E37:L37"/>
    <mergeCell ref="E38:L38"/>
    <mergeCell ref="E39:L39"/>
    <mergeCell ref="E27:L27"/>
    <mergeCell ref="E28:L28"/>
    <mergeCell ref="E29:L29"/>
    <mergeCell ref="E30:L30"/>
    <mergeCell ref="E31:L31"/>
    <mergeCell ref="B33:C33"/>
    <mergeCell ref="B35:C35"/>
    <mergeCell ref="B36:C36"/>
    <mergeCell ref="B19:Q19"/>
    <mergeCell ref="M22:Q22"/>
    <mergeCell ref="M23:Q23"/>
    <mergeCell ref="M25:Q25"/>
    <mergeCell ref="M26:Q26"/>
    <mergeCell ref="M27:Q27"/>
    <mergeCell ref="M28:Q28"/>
    <mergeCell ref="M29:Q29"/>
    <mergeCell ref="E21:L21"/>
    <mergeCell ref="E22:L22"/>
    <mergeCell ref="E23:L23"/>
    <mergeCell ref="E25:L25"/>
    <mergeCell ref="E26:L26"/>
    <mergeCell ref="B69:T69"/>
    <mergeCell ref="B70:T70"/>
    <mergeCell ref="B45:G45"/>
    <mergeCell ref="B46:G46"/>
    <mergeCell ref="B44:G44"/>
    <mergeCell ref="S44:T44"/>
    <mergeCell ref="S45:T46"/>
    <mergeCell ref="I47:M47"/>
    <mergeCell ref="I45:Q46"/>
    <mergeCell ref="P47:Q47"/>
    <mergeCell ref="N47:O47"/>
    <mergeCell ref="I44:Q44"/>
    <mergeCell ref="B68:T68"/>
    <mergeCell ref="B40:C40"/>
    <mergeCell ref="B37:C37"/>
    <mergeCell ref="B38:C38"/>
    <mergeCell ref="B39:C39"/>
    <mergeCell ref="B17:C17"/>
    <mergeCell ref="B22:C22"/>
    <mergeCell ref="B23:C23"/>
    <mergeCell ref="B29:C29"/>
    <mergeCell ref="B30:C30"/>
    <mergeCell ref="B31:C31"/>
    <mergeCell ref="B25:C25"/>
    <mergeCell ref="B26:C26"/>
    <mergeCell ref="B27:C27"/>
    <mergeCell ref="B28:C28"/>
    <mergeCell ref="B32:C32"/>
    <mergeCell ref="B34:C34"/>
    <mergeCell ref="E24:L24"/>
    <mergeCell ref="M24:Q24"/>
    <mergeCell ref="B16:C16"/>
    <mergeCell ref="B21:C21"/>
    <mergeCell ref="B15:Q15"/>
    <mergeCell ref="E16:Q16"/>
    <mergeCell ref="E17:Q17"/>
    <mergeCell ref="M21:Q21"/>
    <mergeCell ref="B20:Q20"/>
  </mergeCells>
  <conditionalFormatting sqref="J48:J66">
    <cfRule type="notContainsText" priority="1" operator="notContains" text="hrs">
      <formula>ISERROR(SEARCH("hrs",J48))</formula>
    </cfRule>
  </conditionalFormatting>
  <dataValidations count="1">
    <dataValidation type="custom" allowBlank="1" showInputMessage="1" showErrorMessage="1" sqref="J51"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42" max="19" man="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0DE3AAD93AF44A692DA61460426A7" ma:contentTypeVersion="0" ma:contentTypeDescription="Create a new document." ma:contentTypeScope="" ma:versionID="5c6dd6f6c9bfb37d822254ba2af64dce">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AM7W7QW6R7VW-144493650-328</_dlc_DocId>
    <_dlc_DocIdUrl xmlns="d71819ef-55b9-420a-86a4-d36bc037540e">
      <Url>http://collaboration/organisation/cccd/CCB/MOD/_layouts/15/DocIdRedir.aspx?ID=AM7W7QW6R7VW-144493650-328</Url>
      <Description>AM7W7QW6R7VW-144493650-328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BCC8276-2DD4-42FD-8829-7BC5A18FAAE9}"/>
</file>

<file path=customXml/itemProps2.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3.xml><?xml version="1.0" encoding="utf-8"?>
<ds:datastoreItem xmlns:ds="http://schemas.openxmlformats.org/officeDocument/2006/customXml" ds:itemID="{9CA5DDAD-DA94-4157-BA13-C806F62AD521}">
  <ds:schemaRefs>
    <ds:schemaRef ds:uri="http://schemas.microsoft.com/office/2006/metadata/properties"/>
    <ds:schemaRef ds:uri="http://purl.org/dc/terms/"/>
    <ds:schemaRef ds:uri="http://www.w3.org/XML/1998/namespace"/>
    <ds:schemaRef ds:uri="bbacedcf-1156-424b-bd52-253fd3010acf"/>
    <ds:schemaRef ds:uri="19a02720-3b43-4252-b82e-7dd3e2caf31c"/>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7378449A-EBC7-4BD0-9F49-936F8B42DD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2023-11-20T06:12:33Z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d3302b95-4958-4c57-be0b-f5913d614548</vt:lpwstr>
  </property>
  <property fmtid="{D5CDD505-2E9C-101B-9397-08002B2CF9AE}" pid="3" name="ContentTypeId">
    <vt:lpwstr>0x01010054A0DE3AAD93AF44A692DA61460426A7</vt:lpwstr>
  </property>
</Properties>
</file>