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8" documentId="13_ncr:1_{B08940E4-AE94-4C82-B7D1-801033A98D18}" xr6:coauthVersionLast="47" xr6:coauthVersionMax="47" xr10:uidLastSave="{7C87134D-87D2-4088-A6E6-DF0842F4566A}"/>
  <bookViews>
    <workbookView xWindow="1340" yWindow="70" windowWidth="20870" windowHeight="13610" tabRatio="625" xr2:uid="{00000000-000D-0000-FFFF-FFFF00000000}"/>
  </bookViews>
  <sheets>
    <sheet name="Compliance" sheetId="2" r:id="rId1"/>
  </sheets>
  <definedNames>
    <definedName name="_xlnm.Print_Area" localSheetId="0">Compliance!$A$2:$T$52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2" l="1"/>
  <c r="B39" i="2"/>
  <c r="G39" i="2" l="1"/>
  <c r="G40" i="2"/>
  <c r="G41" i="2"/>
  <c r="G42" i="2"/>
  <c r="G43" i="2"/>
  <c r="G44" i="2"/>
  <c r="G45" i="2"/>
  <c r="G46" i="2"/>
  <c r="G47" i="2"/>
  <c r="G48" i="2"/>
  <c r="M39" i="2" l="1"/>
  <c r="O39" i="2" s="1"/>
  <c r="N39" i="2" s="1"/>
  <c r="M40" i="2"/>
  <c r="O40" i="2" s="1"/>
  <c r="N40" i="2" s="1"/>
  <c r="M41" i="2"/>
  <c r="M42" i="2"/>
  <c r="O42" i="2" s="1"/>
  <c r="N42" i="2" s="1"/>
  <c r="M43" i="2"/>
  <c r="O43" i="2" s="1"/>
  <c r="N43" i="2" s="1"/>
  <c r="M44" i="2"/>
  <c r="O44" i="2" s="1"/>
  <c r="M45" i="2"/>
  <c r="M46" i="2"/>
  <c r="O46" i="2" s="1"/>
  <c r="N46" i="2" s="1"/>
  <c r="M47" i="2"/>
  <c r="M48" i="2"/>
  <c r="O48" i="2" s="1"/>
  <c r="Q48" i="2" s="1"/>
  <c r="P48" i="2" s="1"/>
  <c r="N44" i="2" l="1"/>
  <c r="Q44" i="2"/>
  <c r="P44" i="2" s="1"/>
  <c r="N48" i="2"/>
  <c r="O47" i="2"/>
  <c r="N47" i="2" s="1"/>
  <c r="O45" i="2"/>
  <c r="N45" i="2" s="1"/>
  <c r="Q42" i="2"/>
  <c r="P42" i="2" s="1"/>
  <c r="Q39" i="2"/>
  <c r="P39" i="2" s="1"/>
  <c r="Q46" i="2"/>
  <c r="P46" i="2" s="1"/>
  <c r="O41" i="2"/>
  <c r="N41" i="2" s="1"/>
  <c r="Q40" i="2"/>
  <c r="P40" i="2" s="1"/>
  <c r="Q43" i="2"/>
  <c r="P43" i="2" s="1"/>
  <c r="Q45" i="2" l="1"/>
  <c r="P45" i="2" s="1"/>
  <c r="Q47" i="2"/>
  <c r="P47" i="2" s="1"/>
  <c r="Q41" i="2"/>
  <c r="P41" i="2" s="1"/>
  <c r="D42" i="2" l="1"/>
  <c r="C42" i="2"/>
  <c r="B42" i="2"/>
  <c r="D43" i="2" l="1"/>
  <c r="C43" i="2"/>
  <c r="B43" i="2"/>
  <c r="D41" i="2"/>
  <c r="C41" i="2"/>
  <c r="B41" i="2"/>
  <c r="D44" i="2"/>
  <c r="C44" i="2"/>
  <c r="B44" i="2"/>
  <c r="C39" i="2" l="1"/>
  <c r="D39" i="2"/>
  <c r="C40" i="2"/>
  <c r="D40" i="2"/>
  <c r="D45" i="2" l="1"/>
  <c r="D46" i="2"/>
  <c r="D47" i="2"/>
  <c r="D48" i="2"/>
  <c r="C47" i="2" l="1"/>
  <c r="C48" i="2"/>
  <c r="C45" i="2"/>
  <c r="C46" i="2"/>
  <c r="B45" i="2" l="1"/>
  <c r="B46" i="2"/>
  <c r="B47" i="2"/>
  <c r="B48" i="2"/>
</calcChain>
</file>

<file path=xl/sharedStrings.xml><?xml version="1.0" encoding="utf-8"?>
<sst xmlns="http://schemas.openxmlformats.org/spreadsheetml/2006/main" count="87" uniqueCount="66">
  <si>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</si>
  <si>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</si>
  <si>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</si>
  <si>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</si>
  <si>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</si>
  <si>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</si>
  <si>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</si>
  <si>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</si>
  <si>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</si>
  <si>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</si>
  <si>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</si>
  <si>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</si>
  <si>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</si>
  <si>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</si>
  <si>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</si>
  <si>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</si>
  <si>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</si>
  <si>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</si>
  <si>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</si>
  <si>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</si>
  <si>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</si>
  <si>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</si>
  <si>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</si>
  <si>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</si>
  <si>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</si>
  <si>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</si>
  <si>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</si>
  <si>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</si>
  <si>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</si>
  <si>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</si>
  <si>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</si>
  <si>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</si>
  <si>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</si>
  <si>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</si>
  <si>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</si>
  <si>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</si>
  <si>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RTQ</t>
  </si>
  <si>
    <t>Regional Queensland TV1</t>
  </si>
  <si>
    <t>WIN Television QLD Pty Ltd</t>
  </si>
  <si>
    <t>WIN</t>
  </si>
  <si>
    <t>Southern NSW TV1</t>
  </si>
  <si>
    <t>WIN Television NSW Pty Ltd</t>
  </si>
  <si>
    <t>VTV</t>
  </si>
  <si>
    <t>Regional Victoria TV1</t>
  </si>
  <si>
    <t>WIN Television VIC Pty Ltd</t>
  </si>
  <si>
    <t>STV</t>
  </si>
  <si>
    <t>Mildura/Sunraysia TV1</t>
  </si>
  <si>
    <t>WIN Television Mildura Pty Ltd</t>
  </si>
  <si>
    <t>TVT</t>
  </si>
  <si>
    <t>Tasmania TV1</t>
  </si>
  <si>
    <t>WIN Television TAS Pty Ltd</t>
  </si>
  <si>
    <t>MTN</t>
  </si>
  <si>
    <t>Griffith &amp; MIA TV1</t>
  </si>
  <si>
    <t>WIN Television Griffith Pty Ltd</t>
  </si>
  <si>
    <t>SES</t>
  </si>
  <si>
    <t>Mt Gambier/South East TV1</t>
  </si>
  <si>
    <t>WIN Television SA Pty Ltd</t>
  </si>
  <si>
    <t>RTS</t>
  </si>
  <si>
    <t>Riverland TV1</t>
  </si>
  <si>
    <t>WOW</t>
  </si>
  <si>
    <t>Remote &amp; Regional WA TV1</t>
  </si>
  <si>
    <t>WIN Television WA Pty Ltd</t>
  </si>
  <si>
    <t>SVW</t>
  </si>
  <si>
    <t>Western Australia TV3</t>
  </si>
  <si>
    <t>WA Remote (Viewer Access Satellite Television - WA Satco)</t>
  </si>
  <si>
    <t xml:space="preserve">All WIN (Nine) services take 100% of source programming from either the Nine Network's TCN Sydney - Southern NSW TV1 (WIN &amp; MTN), GTV Melbourne - Regional Victoria TV1 (VTV, STV &amp; TVT), QTQ Brisbane - Regional Queensland (RTQ), NWS Adelaide - SES &amp; RTS,  STW Perth - WOW &amp; SVW.
Captions missing due to: 
Inserter/Equipment failures = unforeseen technical difficulties
Software failures = unforeseen technical difficulties
Network connectivity failures = unforeseen technical difficulties
Problems using caption technology = human error
Human Error/Scheduling conflicts = human error
Procedures in place to ensure compliance include: 
Monthly performance review meetings with caption provider
Quarterly Caption Review by HENGE DESIGN PTY LTD (independent auditor of caption provider’s end to end systems)
On-Air and Off-Air monitoring of captions at the National Playout Centre
Regular spot checks of caption quality by Channel 9 staff and captioning staff training
WIN broadcast in Gippsland (VTV 107) - No captions available on the SD transmission (CH8) of the Melbourne Channel Nine News in the Gippsland area local market 1st – 4th July 2021. The issue was a faulty captioning inserter at the Affiliate broadcast centre (NPC) which sits between Channel 9 Melbourne studio and WIN Broadcast Centre (MediaHub). The faulty device only effected the down conversion by adding extraneous data in the signal which corrupted the down conversion process, therefore not allowing the pass-through of captions to the SD (CH8) broadcast of the Channel Nine Melbourne News. NPC have now replaced the faulty device which is now allowing captions to be processed to the down converted SD broadcast signal for Channel 9 News Melbourne.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</si>
</sst>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40">
    <xf numFmtId="0" fontId="0" fillId="0" borderId="0" xfId="0"/>
    <xf numFmtId="0" fontId="2" fillId="0" borderId="0" xfId="0" applyFont="1"/>
    <xf numFmtId="0" fontId="2" fillId="0" borderId="0" xfId="0" applyFont="1"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horizontal="center" wrapText="1"/>
    </xf>
    <xf numFmtId="0" fontId="1" fillId="3" borderId="0" xfId="0" applyFont="1" applyFill="1" applyAlignment="1">
      <alignment horizontal="right"/>
    </xf>
    <xf numFmtId="0" fontId="6" fillId="0" borderId="0" xfId="0" applyFont="1"/>
    <xf numFmtId="0" fontId="6" fillId="3" borderId="0" xfId="0" applyFont="1" applyFill="1" applyAlignment="1">
      <alignment horizontal="right"/>
    </xf>
    <xf numFmtId="0" fontId="8" fillId="0" borderId="0" xfId="0" applyFont="1" applyAlignment="1" applyProtection="1">
      <alignment horizontal="left" vertical="center" wrapText="1"/>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1" fillId="0" borderId="0" xfId="0" applyFont="1"/>
    <xf numFmtId="0" fontId="1" fillId="0" borderId="0" xfId="0" applyFont="1" applyAlignment="1">
      <alignment horizontal="center" wrapText="1"/>
    </xf>
    <xf numFmtId="0" fontId="4" fillId="0" borderId="0" xfId="0" applyFont="1"/>
    <xf numFmtId="0" fontId="0" fillId="3" borderId="0" xfId="0" applyFill="1" applyAlignment="1">
      <alignment horizontal="center" vertical="top"/>
    </xf>
    <xf numFmtId="0" fontId="1" fillId="0" borderId="0" xfId="0" applyFont="1" applyAlignment="1">
      <alignment wrapText="1"/>
    </xf>
    <xf numFmtId="0" fontId="7" fillId="0" borderId="0" xfId="0" applyFont="1" applyAlignment="1">
      <alignment wrapText="1"/>
    </xf>
    <xf numFmtId="0" fontId="2" fillId="0" borderId="0" xfId="0" applyFont="1" applyAlignment="1">
      <alignment horizontal="center"/>
    </xf>
    <xf numFmtId="0" fontId="6" fillId="0" borderId="0" xfId="0" applyFont="1" applyAlignment="1">
      <alignment horizontal="center" vertical="center" wrapText="1"/>
    </xf>
    <xf numFmtId="0" fontId="12" fillId="0" borderId="0" xfId="0" applyFont="1" applyAlignment="1">
      <alignment horizontal="left" wrapText="1"/>
    </xf>
    <xf numFmtId="0" fontId="13" fillId="0" borderId="0" xfId="0" applyFont="1" applyAlignment="1">
      <alignment horizontal="left" wrapText="1"/>
    </xf>
    <xf numFmtId="0" fontId="3" fillId="0" borderId="0" xfId="0" applyFont="1" applyAlignment="1">
      <alignment horizontal="center" vertical="top"/>
    </xf>
    <xf numFmtId="0" fontId="9" fillId="5" borderId="2" xfId="0" applyFont="1" applyFill="1" applyBorder="1" applyAlignment="1">
      <alignment wrapText="1"/>
    </xf>
    <xf numFmtId="0" fontId="7" fillId="3" borderId="0" xfId="0" applyFont="1" applyFill="1" applyAlignment="1">
      <alignment vertical="center" wrapText="1"/>
    </xf>
    <xf numFmtId="0" fontId="2" fillId="3" borderId="0" xfId="0" applyFont="1" applyFill="1" applyAlignment="1">
      <alignment horizontal="left" vertical="center" wrapText="1"/>
    </xf>
    <xf numFmtId="0" fontId="2" fillId="3" borderId="0" xfId="0" applyFont="1" applyFill="1" applyAlignment="1">
      <alignment vertical="top" wrapText="1"/>
    </xf>
    <xf numFmtId="0" fontId="1" fillId="3" borderId="0" xfId="0" applyFont="1" applyFill="1" applyAlignment="1">
      <alignment vertical="center" wrapText="1"/>
    </xf>
    <xf numFmtId="0" fontId="0" fillId="3" borderId="0" xfId="0" applyFill="1" applyAlignment="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0" borderId="2" xfId="0" applyFont="1" applyBorder="1" applyAlignment="1" applyProtection="1">
      <alignment horizontal="left" vertical="center" wrapText="1"/>
      <protection locked="0"/>
    </xf>
    <xf numFmtId="0" fontId="0" fillId="3" borderId="0" xfId="0" applyFill="1"/>
    <xf numFmtId="0" fontId="0" fillId="3" borderId="0" xfId="0" applyFill="1" applyAlignment="1">
      <alignment horizontal="left" wrapText="1"/>
    </xf>
    <xf numFmtId="0" fontId="0" fillId="3" borderId="0" xfId="0" applyFill="1" applyAlignment="1">
      <alignment wrapText="1"/>
    </xf>
    <xf numFmtId="9" fontId="8" fillId="0" borderId="3" xfId="0" applyNumberFormat="1" applyFont="1" applyBorder="1" applyAlignment="1" applyProtection="1">
      <alignment horizontal="right" vertical="top" wrapText="1"/>
      <protection locked="0"/>
    </xf>
    <xf numFmtId="166" fontId="8" fillId="6" borderId="25" xfId="0" applyNumberFormat="1" applyFont="1" applyFill="1" applyBorder="1" applyAlignment="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Alignment="1">
      <alignment horizontal="right" vertical="top" wrapText="1"/>
    </xf>
    <xf numFmtId="2" fontId="8" fillId="0" borderId="2" xfId="0" applyNumberFormat="1" applyFont="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1" fontId="8" fillId="0" borderId="2" xfId="0" applyNumberFormat="1" applyFont="1" applyBorder="1" applyAlignment="1" applyProtection="1">
      <alignment horizontal="left" vertical="top" wrapText="1"/>
      <protection locked="0"/>
    </xf>
    <xf numFmtId="0" fontId="6" fillId="0" borderId="0" xfId="0" applyFont="1" applyAlignment="1">
      <alignment horizontal="left" wrapText="1"/>
    </xf>
    <xf numFmtId="0" fontId="18" fillId="0" borderId="0" xfId="0" applyFont="1" applyAlignment="1">
      <alignment horizontal="center" vertical="center" wrapText="1"/>
    </xf>
    <xf numFmtId="0" fontId="10" fillId="0" borderId="0" xfId="0" applyFont="1" applyAlignment="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Alignment="1">
      <alignment horizontal="right" vertical="top" wrapText="1"/>
    </xf>
    <xf numFmtId="0" fontId="8" fillId="3" borderId="0" xfId="0" applyFont="1" applyFill="1" applyAlignment="1">
      <alignment horizontal="center" vertical="center" wrapText="1"/>
    </xf>
    <xf numFmtId="2" fontId="8" fillId="3" borderId="0" xfId="0" applyNumberFormat="1" applyFont="1" applyFill="1" applyAlignment="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lignment horizontal="right" vertical="top" wrapText="1"/>
    </xf>
    <xf numFmtId="165" fontId="0" fillId="6" borderId="25" xfId="0" applyNumberFormat="1" applyFill="1" applyBorder="1" applyAlignment="1">
      <alignment horizontal="right" vertical="top"/>
    </xf>
    <xf numFmtId="166" fontId="8" fillId="6" borderId="27" xfId="0" applyNumberFormat="1" applyFont="1" applyFill="1" applyBorder="1" applyAlignment="1">
      <alignment horizontal="right" vertical="top" wrapText="1"/>
    </xf>
    <xf numFmtId="165" fontId="0" fillId="6" borderId="24" xfId="0" applyNumberFormat="1" applyFill="1" applyBorder="1" applyAlignment="1">
      <alignment horizontal="right" vertical="top"/>
    </xf>
    <xf numFmtId="0" fontId="23" fillId="0" borderId="0" xfId="0" applyFont="1"/>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3" borderId="0" xfId="0" applyFont="1" applyFill="1" applyAlignment="1">
      <alignment horizontal="left" vertical="center" wrapText="1"/>
    </xf>
    <xf numFmtId="0" fontId="8" fillId="0" borderId="0" xfId="0" applyFont="1" applyAlignment="1">
      <alignment horizontal="left" wrapText="1"/>
    </xf>
    <xf numFmtId="2" fontId="8" fillId="0" borderId="0" xfId="0" applyNumberFormat="1" applyFont="1" applyAlignment="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Alignment="1">
      <alignment horizontal="left" wrapText="1"/>
    </xf>
    <xf numFmtId="9" fontId="8" fillId="0" borderId="0" xfId="0" applyNumberFormat="1" applyFont="1" applyAlignment="1">
      <alignment horizontal="left" wrapText="1"/>
    </xf>
    <xf numFmtId="0" fontId="9" fillId="2" borderId="2" xfId="0" applyFont="1" applyFill="1" applyBorder="1" applyAlignment="1">
      <alignment horizontal="left" vertical="top" wrapText="1"/>
    </xf>
    <xf numFmtId="0" fontId="20" fillId="4" borderId="2"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vertical="top" wrapText="1"/>
    </xf>
    <xf numFmtId="0" fontId="23"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top"/>
    </xf>
    <xf numFmtId="0" fontId="18" fillId="0" borderId="0" xfId="0" applyFont="1" applyAlignment="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1" fillId="2" borderId="23" xfId="0" applyFont="1" applyFill="1" applyBorder="1" applyAlignment="1">
      <alignment horizontal="left" wrapText="1"/>
    </xf>
    <xf numFmtId="0" fontId="1" fillId="2" borderId="25" xfId="0" applyFont="1" applyFill="1" applyBorder="1" applyAlignment="1">
      <alignment horizontal="left" wrapText="1"/>
    </xf>
    <xf numFmtId="0" fontId="1" fillId="2" borderId="22" xfId="0" applyFont="1" applyFill="1" applyBorder="1" applyAlignment="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lignment horizontal="center" wrapText="1"/>
    </xf>
    <xf numFmtId="0" fontId="1" fillId="2" borderId="20" xfId="0" applyFont="1" applyFill="1" applyBorder="1" applyAlignment="1">
      <alignment horizontal="center" wrapText="1"/>
    </xf>
    <xf numFmtId="0" fontId="1" fillId="2" borderId="21" xfId="0" applyFont="1" applyFill="1" applyBorder="1" applyAlignment="1">
      <alignment horizont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6" xfId="0" applyFont="1" applyFill="1" applyBorder="1" applyAlignment="1">
      <alignment horizontal="center" vertical="top"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1" fontId="8" fillId="0" borderId="2" xfId="0" applyNumberFormat="1" applyFont="1" applyBorder="1" applyAlignment="1" applyProtection="1">
      <alignment horizontal="left" vertical="top" wrapText="1"/>
      <protection locked="0"/>
    </xf>
    <xf numFmtId="0" fontId="3" fillId="2" borderId="2" xfId="0" applyFont="1" applyFill="1" applyBorder="1" applyAlignment="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2"/>
  <sheetViews>
    <sheetView showGridLines="0" tabSelected="1" showWhiteSpace="0" view="pageBreakPreview" topLeftCell="A2" zoomScale="70" zoomScaleNormal="89" zoomScaleSheetLayoutView="70" workbookViewId="0">
      <selection activeCell="B52" sqref="B52:T52"/>
    </sheetView>
  </sheetViews>
  <sheetFormatPr defaultColWidth="8.81640625" defaultRowHeight="14.5" x14ac:dyDescent="0.35"/>
  <cols>
    <col min="1" max="1" width="3.26953125" customWidth="1"/>
    <col min="2" max="2" width="8.54296875" customWidth="1"/>
    <col min="3" max="3" width="9.81640625" customWidth="1"/>
    <col min="4" max="4" width="16.81640625" customWidth="1"/>
    <col min="5" max="5" width="10.1796875" customWidth="1"/>
    <col min="6" max="6" width="10.81640625" customWidth="1"/>
    <col min="7" max="7" width="10.7265625" customWidth="1"/>
    <col min="8" max="8" width="1.453125" customWidth="1"/>
    <col min="9" max="9" width="5.81640625" customWidth="1"/>
    <col min="10" max="10" width="4.54296875" customWidth="1"/>
    <col min="11" max="11" width="5.54296875" bestFit="1" customWidth="1"/>
    <col min="12" max="12" width="5.453125" customWidth="1"/>
    <col min="13" max="13" width="14.54296875" customWidth="1"/>
    <col min="14" max="14" width="16.453125" customWidth="1"/>
    <col min="15" max="15" width="13.26953125" customWidth="1"/>
    <col min="16" max="16" width="17.1796875" style="40" customWidth="1"/>
    <col min="17" max="17" width="13.54296875" style="40" customWidth="1"/>
    <col min="18" max="18" width="1.26953125" customWidth="1"/>
    <col min="19" max="19" width="15.54296875" customWidth="1"/>
    <col min="20" max="20" width="13.7265625" customWidth="1"/>
    <col min="21" max="21" width="38.26953125" customWidth="1"/>
    <col min="22" max="22" width="51.54296875" customWidth="1"/>
  </cols>
  <sheetData>
    <row r="1" spans="1:20" hidden="1" x14ac:dyDescent="0.35"/>
    <row r="2" spans="1:20" ht="18.5" x14ac:dyDescent="0.45">
      <c r="J2" s="63"/>
    </row>
    <row r="3" spans="1:20" ht="18.5" x14ac:dyDescent="0.35">
      <c r="B3" s="78" t="s">
        <v>35</v>
      </c>
      <c r="C3" s="78"/>
      <c r="D3" s="78"/>
      <c r="E3" s="78"/>
      <c r="F3" s="78"/>
      <c r="G3" s="78"/>
      <c r="H3" s="78"/>
      <c r="I3" s="78"/>
      <c r="J3" s="78"/>
      <c r="K3" s="78"/>
      <c r="L3" s="78"/>
      <c r="M3" s="78"/>
      <c r="N3" s="78"/>
      <c r="O3" s="78"/>
      <c r="P3" s="78"/>
      <c r="Q3" s="78"/>
      <c r="R3" s="10"/>
    </row>
    <row r="4" spans="1:20" ht="9.75" customHeight="1" x14ac:dyDescent="0.35">
      <c r="B4" s="78"/>
      <c r="C4" s="78"/>
      <c r="D4" s="78"/>
      <c r="E4" s="78"/>
      <c r="F4" s="78"/>
      <c r="G4" s="78"/>
      <c r="H4" s="78"/>
      <c r="I4" s="78"/>
      <c r="J4" s="78"/>
      <c r="K4" s="78"/>
      <c r="L4" s="78"/>
      <c r="M4" s="78"/>
      <c r="N4" s="78"/>
      <c r="O4" s="78"/>
      <c r="P4" s="78"/>
      <c r="Q4" s="78"/>
    </row>
    <row r="5" spans="1:20" hidden="1" x14ac:dyDescent="0.35"/>
    <row r="6" spans="1:20" hidden="1" x14ac:dyDescent="0.35"/>
    <row r="7" spans="1:20" s="11" customFormat="1" ht="18" customHeight="1" x14ac:dyDescent="0.5">
      <c r="A7" s="15"/>
      <c r="B7" s="79" t="s">
        <v>1</v>
      </c>
      <c r="C7" s="79"/>
      <c r="D7" s="79"/>
      <c r="E7" s="79"/>
      <c r="F7" s="79"/>
      <c r="G7" s="79"/>
      <c r="H7" s="79"/>
      <c r="I7" s="79"/>
      <c r="J7" s="79"/>
      <c r="K7" s="79"/>
      <c r="L7" s="79"/>
      <c r="M7" s="79"/>
      <c r="N7" s="79"/>
      <c r="O7" s="79"/>
      <c r="P7" s="79"/>
      <c r="Q7" s="79"/>
      <c r="R7" s="19"/>
      <c r="S7" s="10"/>
      <c r="T7" s="10"/>
    </row>
    <row r="8" spans="1:20" ht="18" customHeight="1" x14ac:dyDescent="0.45">
      <c r="B8" s="80" t="s">
        <v>0</v>
      </c>
      <c r="C8" s="80"/>
      <c r="D8" s="80"/>
      <c r="E8" s="80"/>
      <c r="F8" s="80"/>
      <c r="G8" s="80"/>
      <c r="H8" s="80"/>
      <c r="I8" s="80"/>
      <c r="J8" s="80"/>
      <c r="K8" s="80"/>
      <c r="L8" s="80"/>
      <c r="M8" s="80"/>
      <c r="N8" s="80"/>
      <c r="O8" s="80"/>
      <c r="P8" s="80"/>
      <c r="Q8" s="80"/>
      <c r="R8" s="23"/>
      <c r="S8" s="1"/>
      <c r="T8" s="1"/>
    </row>
    <row r="9" spans="1:20" ht="18" customHeight="1" x14ac:dyDescent="0.45">
      <c r="B9" s="81" t="s">
        <v>25</v>
      </c>
      <c r="C9" s="81"/>
      <c r="D9" s="81"/>
      <c r="E9" s="81"/>
      <c r="F9" s="81"/>
      <c r="G9" s="81"/>
      <c r="H9" s="81"/>
      <c r="I9" s="81"/>
      <c r="J9" s="81"/>
      <c r="K9" s="81"/>
      <c r="L9" s="81"/>
      <c r="M9" s="81"/>
      <c r="N9" s="81"/>
      <c r="O9" s="81"/>
      <c r="P9" s="81"/>
      <c r="Q9" s="81"/>
      <c r="R9" s="20"/>
      <c r="S9" s="1"/>
      <c r="T9" s="1"/>
    </row>
    <row r="10" spans="1:20" ht="18" customHeight="1" x14ac:dyDescent="0.45">
      <c r="B10" s="52"/>
      <c r="C10" s="52"/>
      <c r="D10" s="52"/>
      <c r="E10" s="52"/>
      <c r="F10" s="52"/>
      <c r="G10" s="52"/>
      <c r="H10" s="52"/>
      <c r="I10" s="52"/>
      <c r="J10" s="52"/>
      <c r="K10" s="52"/>
      <c r="L10" s="52"/>
      <c r="M10" s="52"/>
      <c r="N10" s="52"/>
      <c r="O10" s="52"/>
      <c r="P10" s="52"/>
      <c r="Q10" s="52"/>
      <c r="R10" s="20"/>
      <c r="S10" s="1"/>
      <c r="T10" s="1"/>
    </row>
    <row r="11" spans="1:20" s="3" customFormat="1" ht="43.5" customHeight="1" x14ac:dyDescent="0.35">
      <c r="B11" s="76" t="s">
        <v>23</v>
      </c>
      <c r="C11" s="76"/>
      <c r="D11" s="76"/>
      <c r="E11" s="76"/>
      <c r="F11" s="76"/>
      <c r="G11" s="76"/>
      <c r="H11" s="76"/>
      <c r="I11" s="76"/>
      <c r="J11" s="76"/>
      <c r="K11" s="76"/>
      <c r="L11" s="76"/>
      <c r="M11" s="76"/>
      <c r="N11" s="76"/>
      <c r="O11" s="76"/>
      <c r="P11" s="76"/>
      <c r="Q11" s="76"/>
      <c r="R11" s="21"/>
      <c r="S11" s="2"/>
      <c r="T11" s="2"/>
    </row>
    <row r="12" spans="1:20" s="3" customFormat="1" ht="10.5" customHeight="1" x14ac:dyDescent="0.35">
      <c r="B12" s="51"/>
      <c r="C12" s="51"/>
      <c r="D12" s="51"/>
      <c r="E12" s="51"/>
      <c r="F12" s="51"/>
      <c r="G12" s="51"/>
      <c r="H12" s="51"/>
      <c r="I12" s="51"/>
      <c r="J12" s="51"/>
      <c r="K12" s="51"/>
      <c r="L12" s="51"/>
      <c r="M12" s="51"/>
      <c r="N12" s="51"/>
      <c r="O12" s="51"/>
      <c r="P12" s="51"/>
      <c r="Q12" s="51"/>
      <c r="R12" s="21"/>
      <c r="S12" s="2"/>
      <c r="T12" s="2"/>
    </row>
    <row r="13" spans="1:20" ht="33.75" customHeight="1" x14ac:dyDescent="0.35">
      <c r="A13" s="7"/>
      <c r="B13" s="77" t="s">
        <v>24</v>
      </c>
      <c r="C13" s="77"/>
      <c r="D13" s="77"/>
      <c r="E13" s="77"/>
      <c r="F13" s="77"/>
      <c r="G13" s="77"/>
      <c r="H13" s="77"/>
      <c r="I13" s="77"/>
      <c r="J13" s="77"/>
      <c r="K13" s="77"/>
      <c r="L13" s="77"/>
      <c r="M13" s="77"/>
      <c r="N13" s="77"/>
      <c r="O13" s="77"/>
      <c r="P13" s="77"/>
      <c r="Q13" s="77"/>
      <c r="R13" s="22"/>
      <c r="S13" s="4"/>
      <c r="T13" s="4"/>
    </row>
    <row r="14" spans="1:20" ht="12.75" hidden="1" customHeight="1" x14ac:dyDescent="0.35">
      <c r="A14" s="7"/>
      <c r="B14" s="12"/>
      <c r="C14" s="12"/>
      <c r="D14" s="12"/>
      <c r="E14" s="12"/>
      <c r="F14" s="12"/>
      <c r="G14" s="12"/>
      <c r="H14" s="12"/>
      <c r="I14" s="12"/>
      <c r="J14" s="12"/>
      <c r="K14" s="12"/>
      <c r="L14" s="12"/>
      <c r="M14" s="12"/>
      <c r="N14" s="12"/>
      <c r="O14" s="12"/>
      <c r="P14" s="41"/>
      <c r="Q14" s="41"/>
      <c r="R14" s="4"/>
      <c r="S14" s="4"/>
      <c r="T14" s="4"/>
    </row>
    <row r="15" spans="1:20" ht="18" customHeight="1" x14ac:dyDescent="0.35">
      <c r="A15" s="5"/>
      <c r="B15" s="131" t="s">
        <v>4</v>
      </c>
      <c r="C15" s="131"/>
      <c r="D15" s="131"/>
      <c r="E15" s="131"/>
      <c r="F15" s="131"/>
      <c r="G15" s="131"/>
      <c r="H15" s="131"/>
      <c r="I15" s="131"/>
      <c r="J15" s="131"/>
      <c r="K15" s="131"/>
      <c r="L15" s="131"/>
      <c r="M15" s="131"/>
      <c r="N15" s="131"/>
      <c r="O15" s="131"/>
      <c r="P15" s="131"/>
      <c r="Q15" s="131"/>
      <c r="R15" s="4"/>
      <c r="S15" s="4"/>
      <c r="T15" s="4"/>
    </row>
    <row r="16" spans="1:20" s="13" customFormat="1" ht="43.5" x14ac:dyDescent="0.35">
      <c r="A16" s="14"/>
      <c r="B16" s="138" t="s">
        <v>2</v>
      </c>
      <c r="C16" s="138"/>
      <c r="D16" s="24" t="s">
        <v>3</v>
      </c>
      <c r="E16" s="132" t="s">
        <v>10</v>
      </c>
      <c r="F16" s="132"/>
      <c r="G16" s="132"/>
      <c r="H16" s="132"/>
      <c r="I16" s="132"/>
      <c r="J16" s="132"/>
      <c r="K16" s="132"/>
      <c r="L16" s="132"/>
      <c r="M16" s="132"/>
      <c r="N16" s="132"/>
      <c r="O16" s="132"/>
      <c r="P16" s="132"/>
      <c r="Q16" s="132"/>
      <c r="R16" s="4"/>
      <c r="S16" s="4"/>
      <c r="T16" s="4"/>
    </row>
    <row r="17" spans="1:21" ht="21.75" customHeight="1" x14ac:dyDescent="0.45">
      <c r="A17" s="5"/>
      <c r="B17" s="130">
        <v>2021</v>
      </c>
      <c r="C17" s="130"/>
      <c r="D17" s="50">
        <v>2022</v>
      </c>
      <c r="E17" s="133"/>
      <c r="F17" s="133"/>
      <c r="G17" s="133"/>
      <c r="H17" s="133"/>
      <c r="I17" s="133"/>
      <c r="J17" s="133"/>
      <c r="K17" s="133"/>
      <c r="L17" s="133"/>
      <c r="M17" s="133"/>
      <c r="N17" s="133"/>
      <c r="O17" s="133"/>
      <c r="P17" s="133"/>
      <c r="Q17" s="133"/>
      <c r="R17" s="4"/>
      <c r="S17" s="4"/>
      <c r="T17" s="1"/>
    </row>
    <row r="18" spans="1:21" ht="14.5" customHeight="1" x14ac:dyDescent="0.45">
      <c r="A18" s="5"/>
      <c r="B18" s="67"/>
      <c r="C18" s="67"/>
      <c r="D18" s="67"/>
      <c r="E18" s="67"/>
      <c r="F18" s="67"/>
      <c r="G18" s="67"/>
      <c r="H18" s="67"/>
      <c r="I18" s="67"/>
      <c r="J18" s="67"/>
      <c r="K18" s="67"/>
      <c r="L18" s="67"/>
      <c r="M18" s="67"/>
      <c r="N18" s="4"/>
      <c r="O18" s="4"/>
      <c r="P18" s="42"/>
      <c r="Q18" s="42"/>
      <c r="R18" s="4"/>
      <c r="S18" s="4"/>
      <c r="T18" s="1"/>
    </row>
    <row r="19" spans="1:21" ht="14.5" customHeight="1" x14ac:dyDescent="0.35">
      <c r="A19" s="5"/>
      <c r="B19" s="89" t="s">
        <v>31</v>
      </c>
      <c r="C19" s="90"/>
      <c r="D19" s="90"/>
      <c r="E19" s="90"/>
      <c r="F19" s="90"/>
      <c r="G19" s="90"/>
      <c r="H19" s="90"/>
      <c r="I19" s="90"/>
      <c r="J19" s="90"/>
      <c r="K19" s="90"/>
      <c r="L19" s="90"/>
      <c r="M19" s="90"/>
      <c r="N19" s="90"/>
      <c r="O19" s="90"/>
      <c r="P19" s="90"/>
      <c r="Q19" s="91"/>
      <c r="R19" s="4"/>
      <c r="S19" s="4"/>
      <c r="T19" s="4"/>
    </row>
    <row r="20" spans="1:21" ht="20.25" customHeight="1" x14ac:dyDescent="0.35">
      <c r="A20" s="5"/>
      <c r="B20" s="135"/>
      <c r="C20" s="136"/>
      <c r="D20" s="136"/>
      <c r="E20" s="136"/>
      <c r="F20" s="136"/>
      <c r="G20" s="136"/>
      <c r="H20" s="136"/>
      <c r="I20" s="136"/>
      <c r="J20" s="136"/>
      <c r="K20" s="136"/>
      <c r="L20" s="136"/>
      <c r="M20" s="136"/>
      <c r="N20" s="136"/>
      <c r="O20" s="136"/>
      <c r="P20" s="136"/>
      <c r="Q20" s="137"/>
      <c r="R20" s="4"/>
      <c r="S20" s="4"/>
      <c r="T20" s="4"/>
    </row>
    <row r="21" spans="1:21" ht="24.75" customHeight="1" x14ac:dyDescent="0.35">
      <c r="A21" s="5"/>
      <c r="B21" s="139" t="s">
        <v>7</v>
      </c>
      <c r="C21" s="139"/>
      <c r="D21" s="74" t="s">
        <v>6</v>
      </c>
      <c r="E21" s="92" t="s">
        <v>5</v>
      </c>
      <c r="F21" s="93"/>
      <c r="G21" s="93"/>
      <c r="H21" s="93"/>
      <c r="I21" s="93"/>
      <c r="J21" s="93"/>
      <c r="K21" s="93"/>
      <c r="L21" s="93"/>
      <c r="M21" s="134" t="s">
        <v>16</v>
      </c>
      <c r="N21" s="134"/>
      <c r="O21" s="134"/>
      <c r="P21" s="134"/>
      <c r="Q21" s="134"/>
      <c r="R21" s="4"/>
      <c r="S21" s="4"/>
      <c r="T21" s="4"/>
    </row>
    <row r="22" spans="1:21" ht="18.75" customHeight="1" x14ac:dyDescent="0.35">
      <c r="A22" s="5">
        <v>1</v>
      </c>
      <c r="B22" s="87" t="s">
        <v>36</v>
      </c>
      <c r="C22" s="88"/>
      <c r="D22" s="39">
        <v>116</v>
      </c>
      <c r="E22" s="82" t="s">
        <v>37</v>
      </c>
      <c r="F22" s="83"/>
      <c r="G22" s="83"/>
      <c r="H22" s="83"/>
      <c r="I22" s="83"/>
      <c r="J22" s="83"/>
      <c r="K22" s="83"/>
      <c r="L22" s="83"/>
      <c r="M22" s="84" t="s">
        <v>38</v>
      </c>
      <c r="N22" s="85"/>
      <c r="O22" s="85"/>
      <c r="P22" s="85"/>
      <c r="Q22" s="86"/>
      <c r="R22" s="4"/>
      <c r="S22" s="4"/>
      <c r="T22" s="4"/>
    </row>
    <row r="23" spans="1:21" ht="18.75" customHeight="1" x14ac:dyDescent="0.35">
      <c r="A23" s="5">
        <v>2</v>
      </c>
      <c r="B23" s="87" t="s">
        <v>39</v>
      </c>
      <c r="C23" s="88"/>
      <c r="D23" s="39">
        <v>99</v>
      </c>
      <c r="E23" s="82" t="s">
        <v>40</v>
      </c>
      <c r="F23" s="83"/>
      <c r="G23" s="83"/>
      <c r="H23" s="83"/>
      <c r="I23" s="83"/>
      <c r="J23" s="83"/>
      <c r="K23" s="83"/>
      <c r="L23" s="83"/>
      <c r="M23" s="84" t="s">
        <v>41</v>
      </c>
      <c r="N23" s="85"/>
      <c r="O23" s="85"/>
      <c r="P23" s="85"/>
      <c r="Q23" s="86"/>
      <c r="R23" s="4"/>
      <c r="S23" s="4"/>
      <c r="T23" s="4"/>
    </row>
    <row r="24" spans="1:21" ht="18.75" customHeight="1" x14ac:dyDescent="0.35">
      <c r="A24" s="5">
        <v>3</v>
      </c>
      <c r="B24" s="87" t="s">
        <v>42</v>
      </c>
      <c r="C24" s="88"/>
      <c r="D24" s="39">
        <v>107</v>
      </c>
      <c r="E24" s="82" t="s">
        <v>43</v>
      </c>
      <c r="F24" s="83"/>
      <c r="G24" s="83"/>
      <c r="H24" s="83"/>
      <c r="I24" s="83"/>
      <c r="J24" s="83"/>
      <c r="K24" s="83"/>
      <c r="L24" s="83"/>
      <c r="M24" s="84" t="s">
        <v>44</v>
      </c>
      <c r="N24" s="85"/>
      <c r="O24" s="85"/>
      <c r="P24" s="85"/>
      <c r="Q24" s="86"/>
      <c r="R24" s="4"/>
      <c r="S24" s="4"/>
      <c r="T24" s="4"/>
    </row>
    <row r="25" spans="1:21" ht="18.75" customHeight="1" x14ac:dyDescent="0.35">
      <c r="A25" s="5">
        <v>4</v>
      </c>
      <c r="B25" s="87" t="s">
        <v>45</v>
      </c>
      <c r="C25" s="88"/>
      <c r="D25" s="39">
        <v>10088</v>
      </c>
      <c r="E25" s="82" t="s">
        <v>46</v>
      </c>
      <c r="F25" s="83"/>
      <c r="G25" s="83"/>
      <c r="H25" s="83"/>
      <c r="I25" s="83"/>
      <c r="J25" s="83"/>
      <c r="K25" s="83"/>
      <c r="L25" s="83"/>
      <c r="M25" s="84" t="s">
        <v>47</v>
      </c>
      <c r="N25" s="85"/>
      <c r="O25" s="85"/>
      <c r="P25" s="85"/>
      <c r="Q25" s="86"/>
      <c r="R25" s="4"/>
      <c r="S25" s="4"/>
      <c r="T25" s="4"/>
    </row>
    <row r="26" spans="1:21" ht="18.75" customHeight="1" x14ac:dyDescent="0.35">
      <c r="A26" s="5">
        <v>5</v>
      </c>
      <c r="B26" s="87" t="s">
        <v>48</v>
      </c>
      <c r="C26" s="88"/>
      <c r="D26" s="39">
        <v>132</v>
      </c>
      <c r="E26" s="82" t="s">
        <v>49</v>
      </c>
      <c r="F26" s="83"/>
      <c r="G26" s="83"/>
      <c r="H26" s="83"/>
      <c r="I26" s="83"/>
      <c r="J26" s="83"/>
      <c r="K26" s="83"/>
      <c r="L26" s="83"/>
      <c r="M26" s="84" t="s">
        <v>50</v>
      </c>
      <c r="N26" s="85"/>
      <c r="O26" s="85"/>
      <c r="P26" s="85"/>
      <c r="Q26" s="86"/>
      <c r="R26" s="4"/>
      <c r="S26" s="4"/>
      <c r="T26" s="4"/>
    </row>
    <row r="27" spans="1:21" x14ac:dyDescent="0.35">
      <c r="A27" s="5">
        <v>6</v>
      </c>
      <c r="B27" s="87" t="s">
        <v>51</v>
      </c>
      <c r="C27" s="88"/>
      <c r="D27" s="39">
        <v>10103</v>
      </c>
      <c r="E27" s="82" t="s">
        <v>52</v>
      </c>
      <c r="F27" s="83"/>
      <c r="G27" s="83"/>
      <c r="H27" s="83"/>
      <c r="I27" s="83"/>
      <c r="J27" s="83"/>
      <c r="K27" s="83"/>
      <c r="L27" s="83"/>
      <c r="M27" s="84" t="s">
        <v>53</v>
      </c>
      <c r="N27" s="85"/>
      <c r="O27" s="85"/>
      <c r="P27" s="85"/>
      <c r="Q27" s="86"/>
      <c r="R27" s="4"/>
      <c r="S27" s="4"/>
      <c r="T27" s="4"/>
    </row>
    <row r="28" spans="1:21" x14ac:dyDescent="0.35">
      <c r="A28" s="5">
        <v>7</v>
      </c>
      <c r="B28" s="87" t="s">
        <v>54</v>
      </c>
      <c r="C28" s="88"/>
      <c r="D28" s="39">
        <v>10330</v>
      </c>
      <c r="E28" s="82" t="s">
        <v>55</v>
      </c>
      <c r="F28" s="83"/>
      <c r="G28" s="83"/>
      <c r="H28" s="83"/>
      <c r="I28" s="83"/>
      <c r="J28" s="83"/>
      <c r="K28" s="83"/>
      <c r="L28" s="83"/>
      <c r="M28" s="84" t="s">
        <v>56</v>
      </c>
      <c r="N28" s="85"/>
      <c r="O28" s="85"/>
      <c r="P28" s="85"/>
      <c r="Q28" s="86"/>
      <c r="R28" s="4"/>
      <c r="S28" s="4"/>
      <c r="T28" s="4"/>
    </row>
    <row r="29" spans="1:21" x14ac:dyDescent="0.35">
      <c r="A29" s="5">
        <v>8</v>
      </c>
      <c r="B29" s="87" t="s">
        <v>57</v>
      </c>
      <c r="C29" s="88"/>
      <c r="D29" s="39">
        <v>10174</v>
      </c>
      <c r="E29" s="82" t="s">
        <v>58</v>
      </c>
      <c r="F29" s="83"/>
      <c r="G29" s="83"/>
      <c r="H29" s="83"/>
      <c r="I29" s="83"/>
      <c r="J29" s="83"/>
      <c r="K29" s="83"/>
      <c r="L29" s="83"/>
      <c r="M29" s="84" t="s">
        <v>56</v>
      </c>
      <c r="N29" s="85"/>
      <c r="O29" s="85"/>
      <c r="P29" s="85"/>
      <c r="Q29" s="86"/>
      <c r="R29" s="4"/>
      <c r="S29" s="4"/>
      <c r="T29" s="4"/>
      <c r="U29" s="4"/>
    </row>
    <row r="30" spans="1:21" x14ac:dyDescent="0.35">
      <c r="A30" s="5">
        <v>9</v>
      </c>
      <c r="B30" s="87" t="s">
        <v>59</v>
      </c>
      <c r="C30" s="88"/>
      <c r="D30" s="39">
        <v>10048</v>
      </c>
      <c r="E30" s="82" t="s">
        <v>60</v>
      </c>
      <c r="F30" s="83"/>
      <c r="G30" s="83"/>
      <c r="H30" s="83"/>
      <c r="I30" s="83"/>
      <c r="J30" s="83"/>
      <c r="K30" s="83"/>
      <c r="L30" s="83"/>
      <c r="M30" s="84" t="s">
        <v>61</v>
      </c>
      <c r="N30" s="85"/>
      <c r="O30" s="85"/>
      <c r="P30" s="85"/>
      <c r="Q30" s="86"/>
      <c r="R30" s="4"/>
      <c r="S30" s="4"/>
      <c r="T30" s="4"/>
    </row>
    <row r="31" spans="1:21" x14ac:dyDescent="0.35">
      <c r="A31" s="5">
        <v>10</v>
      </c>
      <c r="B31" s="87" t="s">
        <v>62</v>
      </c>
      <c r="C31" s="88"/>
      <c r="D31" s="39">
        <v>1130166</v>
      </c>
      <c r="E31" s="82" t="s">
        <v>63</v>
      </c>
      <c r="F31" s="83"/>
      <c r="G31" s="83"/>
      <c r="H31" s="83"/>
      <c r="I31" s="83"/>
      <c r="J31" s="83"/>
      <c r="K31" s="83"/>
      <c r="L31" s="83"/>
      <c r="M31" s="84" t="s">
        <v>64</v>
      </c>
      <c r="N31" s="85"/>
      <c r="O31" s="85"/>
      <c r="P31" s="85"/>
      <c r="Q31" s="86"/>
      <c r="R31" s="4"/>
      <c r="S31" s="4"/>
      <c r="T31" s="4"/>
    </row>
    <row r="32" spans="1:21" ht="9.75" customHeight="1" x14ac:dyDescent="0.45">
      <c r="A32" s="5"/>
      <c r="B32" s="64"/>
      <c r="C32" s="64"/>
      <c r="D32" s="64"/>
      <c r="E32" s="64"/>
      <c r="F32" s="64"/>
      <c r="G32" s="64"/>
      <c r="H32" s="64"/>
      <c r="I32" s="65"/>
      <c r="J32" s="65"/>
      <c r="K32" s="65"/>
      <c r="L32" s="65"/>
      <c r="M32" s="65"/>
      <c r="N32" s="65"/>
      <c r="O32" s="65"/>
      <c r="P32" s="66"/>
      <c r="Q32" s="66"/>
      <c r="R32" s="9"/>
      <c r="S32" s="1"/>
      <c r="T32" s="1"/>
    </row>
    <row r="33" spans="1:20" ht="80.25" customHeight="1" x14ac:dyDescent="0.45">
      <c r="A33" s="5"/>
      <c r="B33" s="75" t="s">
        <v>26</v>
      </c>
      <c r="C33" s="75"/>
      <c r="D33" s="75"/>
      <c r="E33" s="75"/>
      <c r="F33" s="75"/>
      <c r="G33" s="75"/>
      <c r="H33" s="75"/>
      <c r="I33" s="75"/>
      <c r="J33" s="75"/>
      <c r="K33" s="75"/>
      <c r="L33" s="75"/>
      <c r="M33" s="75"/>
      <c r="N33" s="75"/>
      <c r="O33" s="75"/>
      <c r="P33" s="75"/>
      <c r="Q33" s="75"/>
      <c r="R33" s="4"/>
      <c r="S33" s="4"/>
      <c r="T33" s="1"/>
    </row>
    <row r="34" spans="1:20" ht="9" customHeight="1" thickBot="1" x14ac:dyDescent="0.4"/>
    <row r="35" spans="1:20" s="26" customFormat="1" ht="41.25" customHeight="1" thickBot="1" x14ac:dyDescent="0.4">
      <c r="B35" s="106" t="s">
        <v>21</v>
      </c>
      <c r="C35" s="107"/>
      <c r="D35" s="107"/>
      <c r="E35" s="107"/>
      <c r="F35" s="107"/>
      <c r="G35" s="108"/>
      <c r="H35" s="27"/>
      <c r="I35" s="124" t="s">
        <v>29</v>
      </c>
      <c r="J35" s="125"/>
      <c r="K35" s="125"/>
      <c r="L35" s="125"/>
      <c r="M35" s="125"/>
      <c r="N35" s="125"/>
      <c r="O35" s="125"/>
      <c r="P35" s="125"/>
      <c r="Q35" s="126"/>
      <c r="R35" s="25"/>
      <c r="S35" s="109" t="s">
        <v>22</v>
      </c>
      <c r="T35" s="110"/>
    </row>
    <row r="36" spans="1:20" ht="15" customHeight="1" x14ac:dyDescent="0.35">
      <c r="A36" s="6"/>
      <c r="B36" s="100" t="s">
        <v>9</v>
      </c>
      <c r="C36" s="101"/>
      <c r="D36" s="101"/>
      <c r="E36" s="101"/>
      <c r="F36" s="101"/>
      <c r="G36" s="102"/>
      <c r="H36" s="17"/>
      <c r="I36" s="117" t="s">
        <v>30</v>
      </c>
      <c r="J36" s="118"/>
      <c r="K36" s="118"/>
      <c r="L36" s="118"/>
      <c r="M36" s="118"/>
      <c r="N36" s="118"/>
      <c r="O36" s="118"/>
      <c r="P36" s="118"/>
      <c r="Q36" s="119"/>
      <c r="R36" s="28"/>
      <c r="S36" s="111" t="s">
        <v>27</v>
      </c>
      <c r="T36" s="112"/>
    </row>
    <row r="37" spans="1:20" ht="81.75" customHeight="1" thickBot="1" x14ac:dyDescent="0.4">
      <c r="A37" s="6"/>
      <c r="B37" s="103" t="s">
        <v>11</v>
      </c>
      <c r="C37" s="104"/>
      <c r="D37" s="104"/>
      <c r="E37" s="104"/>
      <c r="F37" s="104"/>
      <c r="G37" s="105"/>
      <c r="H37" s="18"/>
      <c r="I37" s="120"/>
      <c r="J37" s="121"/>
      <c r="K37" s="121"/>
      <c r="L37" s="121"/>
      <c r="M37" s="121"/>
      <c r="N37" s="121"/>
      <c r="O37" s="121"/>
      <c r="P37" s="121"/>
      <c r="Q37" s="122"/>
      <c r="R37" s="29"/>
      <c r="S37" s="113"/>
      <c r="T37" s="114"/>
    </row>
    <row r="38" spans="1:20" s="11" customFormat="1" ht="123" customHeight="1" x14ac:dyDescent="0.35">
      <c r="A38" s="32"/>
      <c r="B38" s="33" t="s">
        <v>7</v>
      </c>
      <c r="C38" s="34" t="s">
        <v>8</v>
      </c>
      <c r="D38" s="34" t="s">
        <v>5</v>
      </c>
      <c r="E38" s="35" t="s">
        <v>12</v>
      </c>
      <c r="F38" s="35" t="s">
        <v>13</v>
      </c>
      <c r="G38" s="36" t="s">
        <v>18</v>
      </c>
      <c r="H38" s="53"/>
      <c r="I38" s="115" t="s">
        <v>17</v>
      </c>
      <c r="J38" s="116"/>
      <c r="K38" s="116"/>
      <c r="L38" s="116"/>
      <c r="M38" s="116"/>
      <c r="N38" s="115" t="s">
        <v>19</v>
      </c>
      <c r="O38" s="123"/>
      <c r="P38" s="116" t="s">
        <v>20</v>
      </c>
      <c r="Q38" s="123"/>
      <c r="R38" s="56"/>
      <c r="S38" s="37" t="s">
        <v>33</v>
      </c>
      <c r="T38" s="38" t="s">
        <v>28</v>
      </c>
    </row>
    <row r="39" spans="1:20" ht="29.15" customHeight="1" x14ac:dyDescent="0.35">
      <c r="A39" s="5">
        <v>1</v>
      </c>
      <c r="B39" s="30" t="str">
        <f>B22</f>
        <v>RTQ</v>
      </c>
      <c r="C39" s="31">
        <f>D22</f>
        <v>116</v>
      </c>
      <c r="D39" s="31" t="str">
        <f>E22</f>
        <v>Regional Queensland TV1</v>
      </c>
      <c r="E39" s="47">
        <v>6570</v>
      </c>
      <c r="F39" s="47">
        <v>6567.84</v>
      </c>
      <c r="G39" s="48">
        <f t="shared" ref="G39:G48" si="0">IF(ISERROR(F39/E39)," ",F39/E39)</f>
        <v>0.99967123287671233</v>
      </c>
      <c r="H39" s="54"/>
      <c r="I39" s="45">
        <v>1</v>
      </c>
      <c r="J39" s="59" t="s">
        <v>15</v>
      </c>
      <c r="K39" s="58">
        <v>49</v>
      </c>
      <c r="L39" s="59" t="s">
        <v>14</v>
      </c>
      <c r="M39" s="60">
        <f t="shared" ref="M39:M48" si="1">IF(I39+K39&gt;0,(I39*60+K39)/60,"  ")</f>
        <v>1.8166666666666667</v>
      </c>
      <c r="N39" s="61">
        <f t="shared" ref="N39:N48" si="2">IF(ISERROR(O39/24)," ",O39/24)</f>
        <v>1.4305555555549493E-2</v>
      </c>
      <c r="O39" s="62">
        <f t="shared" ref="O39:O48" si="3">IF(ISERROR(IF(M39&gt;0,E39*T39-F39-M39))," ",E39*T39-F39-M39)</f>
        <v>0.34333333333318783</v>
      </c>
      <c r="P39" s="44">
        <f t="shared" ref="P39:P48" si="4">IF(ISERROR(Q39/24)," ",Q39/24)</f>
        <v>8.9999999999993932E-2</v>
      </c>
      <c r="Q39" s="62">
        <f t="shared" ref="Q39:Q48" si="5">IF(ISERROR(IF(M39&gt;0,M39+O39)),"  ",M39+O39)</f>
        <v>2.1599999999998545</v>
      </c>
      <c r="R39" s="57"/>
      <c r="S39" s="49"/>
      <c r="T39" s="43">
        <v>1</v>
      </c>
    </row>
    <row r="40" spans="1:20" ht="29.15" customHeight="1" x14ac:dyDescent="0.35">
      <c r="A40" s="5">
        <v>2</v>
      </c>
      <c r="B40" s="30" t="str">
        <f>B23</f>
        <v>WIN</v>
      </c>
      <c r="C40" s="31">
        <f>D23</f>
        <v>99</v>
      </c>
      <c r="D40" s="31" t="str">
        <f>E23</f>
        <v>Southern NSW TV1</v>
      </c>
      <c r="E40" s="47">
        <v>6570</v>
      </c>
      <c r="F40" s="47">
        <v>6567.82</v>
      </c>
      <c r="G40" s="48">
        <f t="shared" si="0"/>
        <v>0.99966818873668184</v>
      </c>
      <c r="H40" s="54"/>
      <c r="I40" s="45">
        <v>1</v>
      </c>
      <c r="J40" s="59" t="s">
        <v>15</v>
      </c>
      <c r="K40" s="58">
        <v>40</v>
      </c>
      <c r="L40" s="59" t="s">
        <v>14</v>
      </c>
      <c r="M40" s="60">
        <f t="shared" si="1"/>
        <v>1.6666666666666667</v>
      </c>
      <c r="N40" s="61">
        <f t="shared" si="2"/>
        <v>2.1388888888901014E-2</v>
      </c>
      <c r="O40" s="62">
        <f t="shared" si="3"/>
        <v>0.5133333333336243</v>
      </c>
      <c r="P40" s="44">
        <f t="shared" si="4"/>
        <v>9.0833333333345465E-2</v>
      </c>
      <c r="Q40" s="62">
        <f t="shared" si="5"/>
        <v>2.180000000000291</v>
      </c>
      <c r="R40" s="57"/>
      <c r="S40" s="49"/>
      <c r="T40" s="43">
        <v>1</v>
      </c>
    </row>
    <row r="41" spans="1:20" ht="29.15" customHeight="1" x14ac:dyDescent="0.35">
      <c r="A41" s="5">
        <v>3</v>
      </c>
      <c r="B41" s="30" t="str">
        <f>B24</f>
        <v>VTV</v>
      </c>
      <c r="C41" s="31">
        <f>D24</f>
        <v>107</v>
      </c>
      <c r="D41" s="31" t="str">
        <f>E24</f>
        <v>Regional Victoria TV1</v>
      </c>
      <c r="E41" s="47">
        <v>6570</v>
      </c>
      <c r="F41" s="47">
        <v>6563.9</v>
      </c>
      <c r="G41" s="48">
        <f t="shared" si="0"/>
        <v>0.99907153729071529</v>
      </c>
      <c r="H41" s="54"/>
      <c r="I41" s="45">
        <v>1</v>
      </c>
      <c r="J41" s="59" t="s">
        <v>15</v>
      </c>
      <c r="K41" s="58">
        <v>32</v>
      </c>
      <c r="L41" s="59" t="s">
        <v>14</v>
      </c>
      <c r="M41" s="60">
        <f t="shared" si="1"/>
        <v>1.5333333333333334</v>
      </c>
      <c r="N41" s="61">
        <f t="shared" si="2"/>
        <v>0.19027777777779295</v>
      </c>
      <c r="O41" s="62">
        <f t="shared" si="3"/>
        <v>4.5666666666670306</v>
      </c>
      <c r="P41" s="44">
        <f t="shared" si="4"/>
        <v>0.25416666666668181</v>
      </c>
      <c r="Q41" s="62">
        <f t="shared" si="5"/>
        <v>6.1000000000003638</v>
      </c>
      <c r="R41" s="46"/>
      <c r="S41" s="49"/>
      <c r="T41" s="43">
        <v>1</v>
      </c>
    </row>
    <row r="42" spans="1:20" ht="29.15" customHeight="1" x14ac:dyDescent="0.35">
      <c r="A42" s="5">
        <v>4</v>
      </c>
      <c r="B42" s="30" t="str">
        <f>B25</f>
        <v>STV</v>
      </c>
      <c r="C42" s="31">
        <f>D25</f>
        <v>10088</v>
      </c>
      <c r="D42" s="31" t="str">
        <f>E25</f>
        <v>Mildura/Sunraysia TV1</v>
      </c>
      <c r="E42" s="47">
        <v>6570</v>
      </c>
      <c r="F42" s="47">
        <v>6567.9</v>
      </c>
      <c r="G42" s="48">
        <f t="shared" si="0"/>
        <v>0.9996803652968036</v>
      </c>
      <c r="H42" s="55"/>
      <c r="I42" s="45">
        <v>1</v>
      </c>
      <c r="J42" s="59" t="s">
        <v>15</v>
      </c>
      <c r="K42" s="58">
        <v>32</v>
      </c>
      <c r="L42" s="59" t="s">
        <v>14</v>
      </c>
      <c r="M42" s="60">
        <f t="shared" si="1"/>
        <v>1.5333333333333334</v>
      </c>
      <c r="N42" s="61">
        <f t="shared" si="2"/>
        <v>2.3611111111126265E-2</v>
      </c>
      <c r="O42" s="62">
        <f t="shared" si="3"/>
        <v>0.56666666666703036</v>
      </c>
      <c r="P42" s="44">
        <f t="shared" si="4"/>
        <v>8.7500000000015163E-2</v>
      </c>
      <c r="Q42" s="62">
        <f t="shared" si="5"/>
        <v>2.1000000000003638</v>
      </c>
      <c r="R42" s="46"/>
      <c r="S42" s="49"/>
      <c r="T42" s="43">
        <v>1</v>
      </c>
    </row>
    <row r="43" spans="1:20" ht="29.15" customHeight="1" x14ac:dyDescent="0.35">
      <c r="A43" s="5">
        <v>5</v>
      </c>
      <c r="B43" s="30" t="str">
        <f>B26</f>
        <v>TVT</v>
      </c>
      <c r="C43" s="31">
        <f>D26</f>
        <v>132</v>
      </c>
      <c r="D43" s="31" t="str">
        <f>E26</f>
        <v>Tasmania TV1</v>
      </c>
      <c r="E43" s="47">
        <v>6570</v>
      </c>
      <c r="F43" s="47">
        <v>6567.9</v>
      </c>
      <c r="G43" s="48">
        <f t="shared" si="0"/>
        <v>0.9996803652968036</v>
      </c>
      <c r="H43" s="55"/>
      <c r="I43" s="45">
        <v>1</v>
      </c>
      <c r="J43" s="59" t="s">
        <v>15</v>
      </c>
      <c r="K43" s="58">
        <v>32</v>
      </c>
      <c r="L43" s="59" t="s">
        <v>14</v>
      </c>
      <c r="M43" s="60">
        <f t="shared" si="1"/>
        <v>1.5333333333333334</v>
      </c>
      <c r="N43" s="61">
        <f t="shared" si="2"/>
        <v>2.3611111111126265E-2</v>
      </c>
      <c r="O43" s="62">
        <f t="shared" si="3"/>
        <v>0.56666666666703036</v>
      </c>
      <c r="P43" s="44">
        <f t="shared" si="4"/>
        <v>8.7500000000015163E-2</v>
      </c>
      <c r="Q43" s="62">
        <f t="shared" si="5"/>
        <v>2.1000000000003638</v>
      </c>
      <c r="R43" s="46"/>
      <c r="S43" s="49"/>
      <c r="T43" s="43">
        <v>1</v>
      </c>
    </row>
    <row r="44" spans="1:20" ht="29.15" customHeight="1" x14ac:dyDescent="0.35">
      <c r="A44" s="5">
        <v>6</v>
      </c>
      <c r="B44" s="30" t="str">
        <f>B27</f>
        <v>MTN</v>
      </c>
      <c r="C44" s="31">
        <f>D27</f>
        <v>10103</v>
      </c>
      <c r="D44" s="31" t="str">
        <f>E27</f>
        <v>Griffith &amp; MIA TV1</v>
      </c>
      <c r="E44" s="47">
        <v>6570</v>
      </c>
      <c r="F44" s="47">
        <v>6567.82</v>
      </c>
      <c r="G44" s="48">
        <f t="shared" si="0"/>
        <v>0.99966818873668184</v>
      </c>
      <c r="H44" s="55"/>
      <c r="I44" s="45">
        <v>1</v>
      </c>
      <c r="J44" s="59" t="s">
        <v>15</v>
      </c>
      <c r="K44" s="58">
        <v>40</v>
      </c>
      <c r="L44" s="59" t="s">
        <v>14</v>
      </c>
      <c r="M44" s="60">
        <f t="shared" si="1"/>
        <v>1.6666666666666667</v>
      </c>
      <c r="N44" s="61">
        <f t="shared" si="2"/>
        <v>2.1388888888901014E-2</v>
      </c>
      <c r="O44" s="62">
        <f t="shared" si="3"/>
        <v>0.5133333333336243</v>
      </c>
      <c r="P44" s="44">
        <f t="shared" si="4"/>
        <v>9.0833333333345465E-2</v>
      </c>
      <c r="Q44" s="62">
        <f t="shared" si="5"/>
        <v>2.180000000000291</v>
      </c>
      <c r="R44" s="46"/>
      <c r="S44" s="49"/>
      <c r="T44" s="43">
        <v>1</v>
      </c>
    </row>
    <row r="45" spans="1:20" ht="29.15" customHeight="1" x14ac:dyDescent="0.35">
      <c r="A45" s="5">
        <v>7</v>
      </c>
      <c r="B45" s="30" t="str">
        <f>B28</f>
        <v>SES</v>
      </c>
      <c r="C45" s="31">
        <f>D28</f>
        <v>10330</v>
      </c>
      <c r="D45" s="31" t="str">
        <f>E28</f>
        <v>Mt Gambier/South East TV1</v>
      </c>
      <c r="E45" s="47">
        <v>6570</v>
      </c>
      <c r="F45" s="47">
        <v>6568.15</v>
      </c>
      <c r="G45" s="48">
        <f t="shared" si="0"/>
        <v>0.99971841704718412</v>
      </c>
      <c r="H45" s="55"/>
      <c r="I45" s="45">
        <v>1</v>
      </c>
      <c r="J45" s="59" t="s">
        <v>15</v>
      </c>
      <c r="K45" s="58">
        <v>29</v>
      </c>
      <c r="L45" s="59" t="s">
        <v>14</v>
      </c>
      <c r="M45" s="60">
        <f t="shared" si="1"/>
        <v>1.4833333333333334</v>
      </c>
      <c r="N45" s="61">
        <f t="shared" si="2"/>
        <v>1.5277777777792934E-2</v>
      </c>
      <c r="O45" s="62">
        <f t="shared" si="3"/>
        <v>0.36666666666703041</v>
      </c>
      <c r="P45" s="44">
        <f t="shared" si="4"/>
        <v>7.7083333333348492E-2</v>
      </c>
      <c r="Q45" s="62">
        <f t="shared" si="5"/>
        <v>1.8500000000003638</v>
      </c>
      <c r="R45" s="46"/>
      <c r="S45" s="49"/>
      <c r="T45" s="43">
        <v>1</v>
      </c>
    </row>
    <row r="46" spans="1:20" ht="29.15" customHeight="1" x14ac:dyDescent="0.35">
      <c r="A46" s="5">
        <v>8</v>
      </c>
      <c r="B46" s="30" t="str">
        <f>B29</f>
        <v>RTS</v>
      </c>
      <c r="C46" s="31">
        <f>D29</f>
        <v>10174</v>
      </c>
      <c r="D46" s="31" t="str">
        <f>E29</f>
        <v>Riverland TV1</v>
      </c>
      <c r="E46" s="47">
        <v>6570</v>
      </c>
      <c r="F46" s="47">
        <v>6568.15</v>
      </c>
      <c r="G46" s="48">
        <f t="shared" si="0"/>
        <v>0.99971841704718412</v>
      </c>
      <c r="H46" s="55"/>
      <c r="I46" s="45">
        <v>1</v>
      </c>
      <c r="J46" s="59" t="s">
        <v>15</v>
      </c>
      <c r="K46" s="58">
        <v>29</v>
      </c>
      <c r="L46" s="59" t="s">
        <v>14</v>
      </c>
      <c r="M46" s="60">
        <f t="shared" si="1"/>
        <v>1.4833333333333334</v>
      </c>
      <c r="N46" s="61">
        <f t="shared" si="2"/>
        <v>1.5277777777792934E-2</v>
      </c>
      <c r="O46" s="62">
        <f t="shared" si="3"/>
        <v>0.36666666666703041</v>
      </c>
      <c r="P46" s="44">
        <f t="shared" si="4"/>
        <v>7.7083333333348492E-2</v>
      </c>
      <c r="Q46" s="62">
        <f t="shared" si="5"/>
        <v>1.8500000000003638</v>
      </c>
      <c r="R46" s="46"/>
      <c r="S46" s="49"/>
      <c r="T46" s="43">
        <v>1</v>
      </c>
    </row>
    <row r="47" spans="1:20" ht="29.15" customHeight="1" x14ac:dyDescent="0.35">
      <c r="A47" s="5">
        <v>9</v>
      </c>
      <c r="B47" s="30" t="str">
        <f>B30</f>
        <v>WOW</v>
      </c>
      <c r="C47" s="31">
        <f>D30</f>
        <v>10048</v>
      </c>
      <c r="D47" s="31" t="str">
        <f>E30</f>
        <v>Remote &amp; Regional WA TV1</v>
      </c>
      <c r="E47" s="47">
        <v>6570</v>
      </c>
      <c r="F47" s="47">
        <v>6567.81</v>
      </c>
      <c r="G47" s="48">
        <f t="shared" si="0"/>
        <v>0.9996666666666667</v>
      </c>
      <c r="H47" s="55"/>
      <c r="I47" s="45">
        <v>1</v>
      </c>
      <c r="J47" s="59" t="s">
        <v>15</v>
      </c>
      <c r="K47" s="58">
        <v>35</v>
      </c>
      <c r="L47" s="59" t="s">
        <v>14</v>
      </c>
      <c r="M47" s="60">
        <f t="shared" si="1"/>
        <v>1.5833333333333333</v>
      </c>
      <c r="N47" s="61">
        <f t="shared" si="2"/>
        <v>2.5277777777761107E-2</v>
      </c>
      <c r="O47" s="62">
        <f t="shared" si="3"/>
        <v>0.60666666666626656</v>
      </c>
      <c r="P47" s="44">
        <f t="shared" si="4"/>
        <v>9.1249999999983331E-2</v>
      </c>
      <c r="Q47" s="62">
        <f t="shared" si="5"/>
        <v>2.1899999999995998</v>
      </c>
      <c r="R47" s="46"/>
      <c r="S47" s="49"/>
      <c r="T47" s="43">
        <v>1</v>
      </c>
    </row>
    <row r="48" spans="1:20" ht="29.15" customHeight="1" x14ac:dyDescent="0.35">
      <c r="A48" s="5">
        <v>10</v>
      </c>
      <c r="B48" s="30" t="str">
        <f>B31</f>
        <v>SVW</v>
      </c>
      <c r="C48" s="31">
        <f>D31</f>
        <v>1130166</v>
      </c>
      <c r="D48" s="31" t="str">
        <f>E31</f>
        <v>Western Australia TV3</v>
      </c>
      <c r="E48" s="47">
        <v>6570</v>
      </c>
      <c r="F48" s="47">
        <v>6567.81</v>
      </c>
      <c r="G48" s="48">
        <f t="shared" si="0"/>
        <v>0.9996666666666667</v>
      </c>
      <c r="H48" s="55"/>
      <c r="I48" s="45">
        <v>1</v>
      </c>
      <c r="J48" s="59" t="s">
        <v>15</v>
      </c>
      <c r="K48" s="58">
        <v>35</v>
      </c>
      <c r="L48" s="59" t="s">
        <v>14</v>
      </c>
      <c r="M48" s="60">
        <f t="shared" si="1"/>
        <v>1.5833333333333333</v>
      </c>
      <c r="N48" s="61">
        <f t="shared" si="2"/>
        <v>2.5277777777761107E-2</v>
      </c>
      <c r="O48" s="62">
        <f t="shared" si="3"/>
        <v>0.60666666666626656</v>
      </c>
      <c r="P48" s="44">
        <f t="shared" si="4"/>
        <v>9.1249999999983331E-2</v>
      </c>
      <c r="Q48" s="62">
        <f t="shared" si="5"/>
        <v>2.1899999999995998</v>
      </c>
      <c r="R48" s="46"/>
      <c r="S48" s="49"/>
      <c r="T48" s="43">
        <v>1</v>
      </c>
    </row>
    <row r="49" spans="1:20" ht="30" customHeight="1" thickBot="1" x14ac:dyDescent="0.4">
      <c r="A49" s="5"/>
      <c r="B49" s="67"/>
      <c r="C49" s="67"/>
      <c r="D49" s="67"/>
      <c r="E49" s="68"/>
      <c r="F49" s="68"/>
      <c r="G49" s="69"/>
      <c r="H49" s="70"/>
      <c r="I49" s="71"/>
      <c r="J49" s="71"/>
      <c r="K49" s="71"/>
      <c r="L49" s="70"/>
      <c r="M49" s="70"/>
      <c r="N49" s="67"/>
      <c r="O49" s="67"/>
      <c r="P49" s="72"/>
      <c r="Q49" s="72"/>
      <c r="R49" s="67"/>
      <c r="S49" s="67"/>
      <c r="T49" s="73"/>
    </row>
    <row r="50" spans="1:20" s="3" customFormat="1" ht="30" customHeight="1" thickBot="1" x14ac:dyDescent="0.4">
      <c r="A50" s="32"/>
      <c r="B50" s="127" t="s">
        <v>32</v>
      </c>
      <c r="C50" s="128"/>
      <c r="D50" s="128"/>
      <c r="E50" s="128"/>
      <c r="F50" s="128"/>
      <c r="G50" s="128"/>
      <c r="H50" s="128"/>
      <c r="I50" s="128"/>
      <c r="J50" s="128"/>
      <c r="K50" s="128"/>
      <c r="L50" s="128"/>
      <c r="M50" s="128"/>
      <c r="N50" s="128"/>
      <c r="O50" s="128"/>
      <c r="P50" s="128"/>
      <c r="Q50" s="128"/>
      <c r="R50" s="128"/>
      <c r="S50" s="128"/>
      <c r="T50" s="129"/>
    </row>
    <row r="51" spans="1:20" ht="112.15" customHeight="1" thickBot="1" x14ac:dyDescent="0.4">
      <c r="A51" s="16"/>
      <c r="B51" s="94" t="s">
        <v>34</v>
      </c>
      <c r="C51" s="95"/>
      <c r="D51" s="95"/>
      <c r="E51" s="95"/>
      <c r="F51" s="95"/>
      <c r="G51" s="95"/>
      <c r="H51" s="95"/>
      <c r="I51" s="95"/>
      <c r="J51" s="95"/>
      <c r="K51" s="95"/>
      <c r="L51" s="95"/>
      <c r="M51" s="95"/>
      <c r="N51" s="95"/>
      <c r="O51" s="95"/>
      <c r="P51" s="95"/>
      <c r="Q51" s="95"/>
      <c r="R51" s="95"/>
      <c r="S51" s="95"/>
      <c r="T51" s="96"/>
    </row>
    <row r="52" spans="1:20" ht="290" customHeight="1" thickBot="1" x14ac:dyDescent="0.4">
      <c r="A52" s="8"/>
      <c r="B52" s="97" t="s">
        <v>65</v>
      </c>
      <c r="C52" s="98"/>
      <c r="D52" s="98"/>
      <c r="E52" s="98"/>
      <c r="F52" s="98"/>
      <c r="G52" s="98"/>
      <c r="H52" s="98"/>
      <c r="I52" s="98"/>
      <c r="J52" s="98"/>
      <c r="K52" s="98"/>
      <c r="L52" s="98"/>
      <c r="M52" s="98"/>
      <c r="N52" s="98"/>
      <c r="O52" s="98"/>
      <c r="P52" s="98"/>
      <c r="Q52" s="98"/>
      <c r="R52" s="98"/>
      <c r="S52" s="98"/>
      <c r="T52" s="99"/>
    </row>
  </sheetData>
  <sheetProtection selectLockedCells="1"/>
  <mergeCells count="60">
    <mergeCell ref="B16:C16"/>
    <mergeCell ref="B21:C21"/>
    <mergeCell ref="B30:C30"/>
    <mergeCell ref="E25:L25"/>
    <mergeCell ref="E26:L26"/>
    <mergeCell ref="E27:L27"/>
    <mergeCell ref="E28:L28"/>
    <mergeCell ref="E30:L30"/>
    <mergeCell ref="E31:L31"/>
    <mergeCell ref="B15:Q15"/>
    <mergeCell ref="E16:Q16"/>
    <mergeCell ref="E17:Q17"/>
    <mergeCell ref="M21:Q21"/>
    <mergeCell ref="B20:Q20"/>
    <mergeCell ref="B17:C17"/>
    <mergeCell ref="B26:C26"/>
    <mergeCell ref="B27:C27"/>
    <mergeCell ref="B28:C28"/>
    <mergeCell ref="B22:C22"/>
    <mergeCell ref="B23:C23"/>
    <mergeCell ref="B24:C24"/>
    <mergeCell ref="B25:C25"/>
    <mergeCell ref="B29:C29"/>
    <mergeCell ref="B31:C31"/>
    <mergeCell ref="B51:T51"/>
    <mergeCell ref="B52:T52"/>
    <mergeCell ref="B36:G36"/>
    <mergeCell ref="B37:G37"/>
    <mergeCell ref="B35:G35"/>
    <mergeCell ref="S35:T35"/>
    <mergeCell ref="S36:T37"/>
    <mergeCell ref="I38:M38"/>
    <mergeCell ref="I36:Q37"/>
    <mergeCell ref="P38:Q38"/>
    <mergeCell ref="N38:O38"/>
    <mergeCell ref="I35:Q35"/>
    <mergeCell ref="B50:T50"/>
    <mergeCell ref="B19:Q19"/>
    <mergeCell ref="M22:Q22"/>
    <mergeCell ref="M23:Q23"/>
    <mergeCell ref="M24:Q24"/>
    <mergeCell ref="M25:Q25"/>
    <mergeCell ref="M26:Q26"/>
    <mergeCell ref="E21:L21"/>
    <mergeCell ref="E22:L22"/>
    <mergeCell ref="E23:L23"/>
    <mergeCell ref="E24:L24"/>
    <mergeCell ref="B33:Q33"/>
    <mergeCell ref="B11:Q11"/>
    <mergeCell ref="B13:Q13"/>
    <mergeCell ref="B3:Q4"/>
    <mergeCell ref="B7:Q7"/>
    <mergeCell ref="B8:Q8"/>
    <mergeCell ref="B9:Q9"/>
    <mergeCell ref="M27:Q27"/>
    <mergeCell ref="M28:Q28"/>
    <mergeCell ref="M29:Q29"/>
    <mergeCell ref="M30:Q30"/>
    <mergeCell ref="M31:Q31"/>
    <mergeCell ref="E29:L29"/>
  </mergeCells>
  <conditionalFormatting sqref="J39:J48">
    <cfRule type="notContainsText" priority="5" operator="notContains" text="hrs">
      <formula>ISERROR(SEARCH("hrs",J39))</formula>
    </cfRule>
    <cfRule type="notContainsText" priority="6" operator="notContains" text="hrs">
      <formula>ISERROR(SEARCH("hrs",J39))</formula>
    </cfRule>
  </conditionalFormatting>
  <dataValidations disablePrompts="1" count="1">
    <dataValidation type="custom" allowBlank="1" showInputMessage="1" showErrorMessage="1" sqref="J39"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3" max="19" man="1"/>
    <brk id="4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AM7W7QW6R7VW-674487575-3982</_dlc_DocId>
    <_dlc_DocIdUrl xmlns="d71819ef-55b9-420a-86a4-d36bc037540e">
      <Url>http://collaboration/organisation/cccd/CCB/MOD/_layouts/15/DocIdRedir.aspx?ID=AM7W7QW6R7VW-674487575-3982</Url>
      <Description>AM7W7QW6R7VW-674487575-3982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C4ADB47-E848-486D-8377-6B00AF9EE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A5DDAD-DA94-4157-BA13-C806F62AD521}">
  <ds:schemaRefs>
    <ds:schemaRef ds:uri="http://schemas.microsoft.com/office/2006/metadata/properties"/>
    <ds:schemaRef ds:uri="http://schemas.microsoft.com/office/infopath/2007/PartnerControls"/>
    <ds:schemaRef ds:uri="d71819ef-55b9-420a-86a4-d36bc037540e"/>
  </ds:schemaRefs>
</ds:datastoreItem>
</file>

<file path=customXml/itemProps3.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4.xml><?xml version="1.0" encoding="utf-8"?>
<ds:datastoreItem xmlns:ds="http://schemas.openxmlformats.org/officeDocument/2006/customXml" ds:itemID="{2800CD0D-BB81-4AB0-AD4E-DBE634E73E6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2023-02-14T02:49:34Z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4123f84d-525f-4e41-b954-e13e148bcf0e</vt:lpwstr>
  </property>
  <property fmtid="{D5CDD505-2E9C-101B-9397-08002B2CF9AE}" pid="3" name="ContentTypeId">
    <vt:lpwstr>0x010100C3F99C8C096DCE4E86DD43B0E41819A8</vt:lpwstr>
  </property>
</Properties>
</file>