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2" documentId="8_{2C5A07A5-8B7A-43D8-8F94-4F96E44E05D1}" xr6:coauthVersionLast="47" xr6:coauthVersionMax="47" xr10:uidLastSave="{DC9A7486-49DF-42F1-94DE-BFA00593E88C}"/>
  <bookViews>
    <workbookView xWindow="1340" yWindow="70" windowWidth="20870" windowHeight="13610" tabRatio="625" xr2:uid="{00000000-000D-0000-FFFF-FFFF00000000}"/>
  </bookViews>
  <sheets>
    <sheet name="Compliance" sheetId="2" r:id="rId1"/>
  </sheets>
  <definedNames>
    <definedName name="_xlnm.Print_Area" localSheetId="0">Compliance!$A$2:$T$62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2" l="1"/>
  <c r="B44" i="2"/>
  <c r="B58" i="2" l="1"/>
  <c r="C58" i="2"/>
  <c r="D58" i="2"/>
  <c r="G58" i="2"/>
  <c r="M58" i="2"/>
  <c r="O58" i="2" s="1"/>
  <c r="N58" i="2" s="1"/>
  <c r="Q58" i="2" l="1"/>
  <c r="P58" i="2" s="1"/>
  <c r="G44" i="2"/>
  <c r="G45" i="2"/>
  <c r="G46" i="2"/>
  <c r="G47" i="2"/>
  <c r="G48" i="2"/>
  <c r="G49" i="2"/>
  <c r="G50" i="2"/>
  <c r="G51" i="2"/>
  <c r="G52" i="2"/>
  <c r="G53" i="2"/>
  <c r="G54" i="2"/>
  <c r="G55" i="2"/>
  <c r="G56" i="2"/>
  <c r="G57" i="2"/>
  <c r="M44" i="2" l="1"/>
  <c r="O44" i="2" s="1"/>
  <c r="N44" i="2" s="1"/>
  <c r="M45" i="2"/>
  <c r="O45" i="2" s="1"/>
  <c r="N45" i="2" s="1"/>
  <c r="M46" i="2"/>
  <c r="M47" i="2"/>
  <c r="O47" i="2" s="1"/>
  <c r="N47" i="2" s="1"/>
  <c r="M48" i="2"/>
  <c r="O48" i="2" s="1"/>
  <c r="N48" i="2" s="1"/>
  <c r="M49" i="2"/>
  <c r="O49" i="2" s="1"/>
  <c r="M50" i="2"/>
  <c r="M51" i="2"/>
  <c r="O51" i="2" s="1"/>
  <c r="N51" i="2" s="1"/>
  <c r="M52" i="2"/>
  <c r="M53" i="2"/>
  <c r="O53" i="2" s="1"/>
  <c r="Q53" i="2" s="1"/>
  <c r="P53" i="2" s="1"/>
  <c r="M54" i="2"/>
  <c r="O54" i="2" s="1"/>
  <c r="Q54" i="2" s="1"/>
  <c r="P54" i="2" s="1"/>
  <c r="M55" i="2"/>
  <c r="O55" i="2" s="1"/>
  <c r="M56" i="2"/>
  <c r="O56" i="2" s="1"/>
  <c r="M57" i="2"/>
  <c r="O57" i="2" s="1"/>
  <c r="N57" i="2" l="1"/>
  <c r="Q57" i="2"/>
  <c r="P57" i="2" s="1"/>
  <c r="N49" i="2"/>
  <c r="Q49" i="2"/>
  <c r="P49" i="2" s="1"/>
  <c r="N56" i="2"/>
  <c r="Q56" i="2"/>
  <c r="P56" i="2" s="1"/>
  <c r="N55" i="2"/>
  <c r="Q55" i="2"/>
  <c r="P55" i="2" s="1"/>
  <c r="N54" i="2"/>
  <c r="N53" i="2"/>
  <c r="O52" i="2"/>
  <c r="N52" i="2" s="1"/>
  <c r="O50" i="2"/>
  <c r="N50" i="2" s="1"/>
  <c r="Q47" i="2"/>
  <c r="P47" i="2" s="1"/>
  <c r="Q44" i="2"/>
  <c r="P44" i="2" s="1"/>
  <c r="Q51" i="2"/>
  <c r="P51" i="2" s="1"/>
  <c r="O46" i="2"/>
  <c r="N46" i="2" s="1"/>
  <c r="Q45" i="2"/>
  <c r="P45" i="2" s="1"/>
  <c r="Q48" i="2"/>
  <c r="P48" i="2" s="1"/>
  <c r="Q50" i="2" l="1"/>
  <c r="P50" i="2" s="1"/>
  <c r="Q52" i="2"/>
  <c r="P52" i="2" s="1"/>
  <c r="Q46" i="2"/>
  <c r="P46" i="2" s="1"/>
  <c r="D47" i="2" l="1"/>
  <c r="C47" i="2"/>
  <c r="B47" i="2"/>
  <c r="D48" i="2" l="1"/>
  <c r="C48" i="2"/>
  <c r="B48" i="2"/>
  <c r="D46" i="2"/>
  <c r="C46" i="2"/>
  <c r="B46" i="2"/>
  <c r="D49" i="2"/>
  <c r="C49" i="2"/>
  <c r="B49" i="2"/>
  <c r="C44" i="2" l="1"/>
  <c r="D44" i="2"/>
  <c r="C45" i="2"/>
  <c r="D45" i="2"/>
  <c r="D50" i="2" l="1"/>
  <c r="D51" i="2"/>
  <c r="D52" i="2"/>
  <c r="D53" i="2"/>
  <c r="D54" i="2"/>
  <c r="D55" i="2"/>
  <c r="D56" i="2"/>
  <c r="D57" i="2"/>
  <c r="C52" i="2" l="1"/>
  <c r="C53" i="2"/>
  <c r="C54" i="2"/>
  <c r="C55" i="2"/>
  <c r="C56" i="2"/>
  <c r="C57" i="2"/>
  <c r="C50" i="2"/>
  <c r="C51" i="2"/>
  <c r="B50" i="2" l="1"/>
  <c r="B51" i="2"/>
  <c r="B52" i="2"/>
  <c r="B53" i="2"/>
  <c r="B54" i="2"/>
  <c r="B55" i="2"/>
  <c r="B56" i="2"/>
  <c r="B57" i="2"/>
</calcChain>
</file>

<file path=xl/sharedStrings.xml><?xml version="1.0" encoding="utf-8"?>
<sst xmlns="http://schemas.openxmlformats.org/spreadsheetml/2006/main" count="112" uniqueCount="68">
  <si>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</si>
  <si>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</si>
  <si>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</si>
  <si>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</si>
  <si>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</si>
  <si>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</si>
  <si>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</si>
  <si>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</si>
  <si>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</si>
  <si>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</si>
  <si>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</si>
  <si>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</si>
  <si>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</si>
  <si>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</si>
  <si>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</si>
  <si>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</si>
  <si>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</si>
  <si>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</si>
  <si>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</si>
  <si>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</si>
  <si>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</si>
  <si>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</si>
  <si>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</si>
  <si>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</si>
  <si>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</si>
  <si>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</si>
  <si>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</si>
  <si>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</si>
  <si>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</si>
  <si>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</si>
  <si>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</si>
  <si>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</si>
  <si>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</si>
  <si>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</si>
  <si>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</si>
  <si>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</si>
  <si>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ABC CH 21 Perth</t>
  </si>
  <si>
    <t>Perth</t>
  </si>
  <si>
    <t>Australian Broadcasting Corporation</t>
  </si>
  <si>
    <t>ABC CH 21 West Aust</t>
  </si>
  <si>
    <t>Western Australia</t>
  </si>
  <si>
    <t>ABC CH 21 Adelaide</t>
  </si>
  <si>
    <t xml:space="preserve">Adelaide </t>
  </si>
  <si>
    <t>ABC CH 21 Sth Aust</t>
  </si>
  <si>
    <t>South Australia</t>
  </si>
  <si>
    <t>ABC CH 21 Darwin</t>
  </si>
  <si>
    <t>Darwin</t>
  </si>
  <si>
    <t>ABC CH 21 Nth Territory</t>
  </si>
  <si>
    <t>Northern Territory</t>
  </si>
  <si>
    <t>ABC CH 21 Brisbane</t>
  </si>
  <si>
    <t>Brisbane</t>
  </si>
  <si>
    <t>ABC CH 21 Queensland</t>
  </si>
  <si>
    <t xml:space="preserve">Queensland </t>
  </si>
  <si>
    <t>ABC CH 21 Sydney</t>
  </si>
  <si>
    <t>Sydney</t>
  </si>
  <si>
    <t>ABC CH 21 NSW</t>
  </si>
  <si>
    <t xml:space="preserve">New South Wales </t>
  </si>
  <si>
    <t>ABC CH 21 ACT</t>
  </si>
  <si>
    <t>ACT</t>
  </si>
  <si>
    <t>ABC CH 21 Melbourne</t>
  </si>
  <si>
    <t>Melbourne</t>
  </si>
  <si>
    <t>ABC CH 21 Victoria</t>
  </si>
  <si>
    <t>Victoria</t>
  </si>
  <si>
    <t>ABC CH 21 Hobart</t>
  </si>
  <si>
    <t>Hobart</t>
  </si>
  <si>
    <t>ABC CH 21 Tasmania</t>
  </si>
  <si>
    <t>Tasmania</t>
  </si>
  <si>
    <t>The ABC did not meet the captioning requirement of 100% for the period 1st July 2021 to 30th June 2022. All programs scheduled on the ABC primary channel between 6am and midnight were scheduled to include closed captions.
In partnership with the ABC’s captioning provider, Red Bee Media, and broadcast playout provider, MediaHub Australia, every incident of caption loss, regardless of the duration, was reported, investigated, and addressed as soon as possible. 
Where practical and necessary, programs with Live caption losses were remedied by being recaptioned for delayed coverage areas, program repeats and for the companion catch-up events on ABC iview. 
Technical Issues
Like last year, technical Issues were a key factor in our outages, and most issues were attributed to the ABC’s caption provider’s remote (live) captioners experiencing unforeseen internet connectivity and network issues. These typically result in either complete dropouts or observable and sometimes significant latency of the caption output. With the COVID-19 pandemic continuing in this 12-month period, there was minimal disruption to normal operations at Red Bee, who has been operating in a remote capacity for a few years now. We unfortunately experienced a couple of lengthy technical/network related failures which was a large contributor to the durational impact of the outages experienced on ABC’s main broadcast service.
In our second year of the pandemic, the increase of people working from home across Australia due to lockdowns, while mostly resilient across home networks, there were still instances of bandwidth stress on home internet service that could have been a factor in connectivity dropouts for ABC caption provider, RedBee. This would indicate anecdotally that some of the smaller network outages are in part related to this disruption.
Due to covid pressers from individual state premiers &amp; health officials, all at different times of the day and during the lockdown period in the first half of the 2021/22, meant the ABC had a large volume of breaking news and saw resources pushed to handle intricate and difficult live scenarios at short notice. All content was captioned across the different markets with minimal outages reported, but unfortunately, at times, human errors occurred due to the nature of breaking live news.
Notably some of our larger outages this year were attributed to our captioning providers’ third-party network provider. Over the past 12 months, the ABC have worked closely with RedBee to improve and create a more resilient network to ensure these large outages are quickly reduced. 
These outages were unexpected in nature and could have not reasonably been foreseen by the ABC. 
Details of caption losses of significant duration regarded as Technical are outlined below.
1.	On the 21st July 2021 during ABC WA’s 1900 News Bulletin, there was 7 minute and 16 second outage where captions were not present from 7:10pm due to a power outage at the captioners residence that was compounded by phone services not working.
              Details as per incident report: 
The captioner experienced a power outage which prevented them from contacting the RedBee Production Manager (RBPM). They attempted to call through but were unable to get an answer. The ABC playout provider, MediaHub Australia (MHA), also attempted to phone. It was assessed that the RedBee phone lines were out of service and no contact could be made.
The captioner’s power was restored and they manage to contact the RBPM through instant message while setting captioning software back up for broadcast and successfully transmitting CCs.
The captioner lost power and followed operational protocol to escalate - but couldn’t get through. 
The VTT was repaired for iview.
      Analysis 
RedBee confirmed the phone system saw an outage compounding the original issue of the captioner’s power outage at home. RedBee’s 3rd party phone provider escalated and rectified the issue with the RedBee phones. In addition, ABC/MHA have been advised to email RedBee if they cannot contact anyone by phone as an additional procedure.
2.	On the 11th August 2021 during program The Drum, NSW, QLD, TAS, VIC, ACT, there was 22 minutes of no captions from 6:36pm due to the captioners primary VPN connection experiencing significant packet loss leading to a complete stall in connection.
              Details as per incident report: RB_3508
The captioner reported to the RedBee Production Manager (RBPM) that they had been kicked off the server and their full production environment, including their captioning software had become unresponsive. Their internet and lines of communication however were all still working. 
The RBPM advised the captioner to restart their captioning software. The RBPM immediately directed the captioner to move into the Disaster Recovery (DR) production system, after identifying the captioner’s local ISP to not be the cause of the downtime. The DR system would not connect to the databridge on air as the inserter had hung and required a complete card reset before it would pass captions again. 
RedBee requested help from the UK team in order to be able to recaption the program at 1800. 
RedBee called MHA to request live insert into the TX of The Drum, which was arranged. 
Live captioning began on an alternate databridge for eastern markets. The databridge used was not able to correctly pass text due to the inserter experiencing clashing lines of data. This resulted in the eastern markets receiving intermittent captioning for the program from 18:36 onwards. 
Live captioning began on another databridge for central/delayed markets for the entirety of the program without any issue to air.
Caption outage: east coast 22:00. WA, NT &amp; SA were re-captioned live to air and were not affected.
Analysis 
The root cause of initial outage has been identified as a significant packet loss, leading to a total traffic stall, on a RedBee primary VPN connection. A short outage is expected during the failover process to a redundant captioning path, but this error was compounded due to the hung inserter. 
Currently, the server connection remains stable with no further traffic stalls. It was also assessed that the response of the outage could have been escalated sooner and RedBee have updated their operational protocols with staff to ensure quicker response time.
3.	On the 11th August 2022, program ABC News Hour WA only, there was a loss of captions for 10 minutes at 05:36 pm. RedBee reported a software failure caused captions to stop broadcasting.
     Details as per incident report: RB_
Note: this fault occurred around the same time of day as the outage above. The captioner reported to the RedBee Production Manager (RBPM) that they had been kicked off the server and their full production environment, including their captioning software had become unresponsive. Their internet and lines of communication however were all still working. The captioning software, Subito, reconnects within the minute and the captioner continues live to-air. The captioner reported that their Subito had disconnected again and the RBPM immediately directed them to move into the DR production system, identifying an apparent downtime issue all captioners were experiencing with the primary system. Before the captioner was able to fully set up in the DR system, the primary system restored, and captioning resumed. Tech confirms the VPN monitoring is stable and the decision is made to stay within the primary system. Unfortunately, a third traffic stall occurred at this time, however, the captioner did not notify the RBPM in this instance, thinking the system would restore as it had the first time. Live captioning resumed after the 10-minute outage.
Analysis 
The root cause of initial outage has been identified as a significant packet loss, leading to a total traffic stall, on a RedBee primary VPN connection. A short outage is expected during the failover process to a redundant captioning path. However, it was identified at 1743 the third-party VPN connection was failed back over to the supplier’s primary system resulting in a further short outage.
The server connection remains stable with no further traffic stalls.
4.	On the 19th January 2022, program ABC News Mornings NSW, QLD, TAS, VIC, ACT, SA, NT there was a loss of captions for 22 minutes and 36 seconds at 09:06 am. RedBee reported a network outage that caused difficulties reconnecting to ABC databridges
     Details as per incident report: RB_003594
Captions cease when captioner experiences a software crash. Captioner was also unable to access vision and audio feeds. The RedBee Production Manager’s (RBPM) computer crashes at same time. Captioner calls RBPM, who is trying to restart their computer. RBPM calls captioner preparing for 09:30 block, however they’re both experiencing the same issue. Realising it is likely a network outage, production manager contacts RedBee Tech. Captioner on the next block is able to get online and resume, however their captions are not airing. It takes about 10 mins for the production manager to get back online (due to hardware VPN having to reboot). Meanwhile attempting to resolve the situation on the phone with our playout centre, MHA. RBPM is able to get online and sees email from NEWS channel advising they are having problems with Studio 27. Production manager and MHA make arrangements to target a databridge. Captioning resumes via databridge, however captions are not airing as MHA need to switch sources. Captions resume broadcast after MHA makes switch.
Analysis 
RedBee Tech have advised their network provider confirmed an outage due to a “Sydney core network fault” from 0906-0909 AEDT. It appears that ABC also suffered a network outage at the same time, which explains additional difficulty reconnecting to the Ultimo Studio inserter card. Further, the RBPM was fielding multiple calls and liaising with RedBee Tech and did not immediately realise that this error usually causes the Ultimo Studio inserter cards to get “hung”. Captions subsequently broadcasted via the same card without it being rebooted. RedBee and their service provider followed up further and put in place additional failsafe to ensure issue was not replicated.
5.	On 7th March 2022 on program ABC News Breakfast NSW, QLD, TAS, VIC, ACT, SA, there was a loss of captions for 14 minutes and 14 seconds. RedBee reported VPN hardware issue.
Details as per incident report: RB_003623
Captions cease when captioner loses connection to software VPN network. Captioner messages the other person prepping the 0800-0830 block, and the RBPM. The other captioner also loses connection to the software VPN and can’t take over. RBPM escalates to RedBee Tech. After investigation, RedBee Tech determines the issue is only affecting people using the software VPN network, not the captioners who have hardware VPNs. RBPM looks for a captioner online who has a hardware VPN, the only one is on break – they are called, comes back from tea break early. Captions begin at start of 08:00 hour.
Analysis 
RedBee internal testing ruled out RedBee-managed networking and identified the fault lay in the core network of their third-party service provider. Since captioners with hardware VPNs still had access, RedBee Tech elected not switchover to DR environment, because it can introduce operational risks. However, delay in finding cover was partly attributable to a lack of available captioners with hardware VPNs at that time. RedBee Tech requested a formal incident report from their third-party provider. Provisionally they have advised the issue has been isolated to power faults of the location of the firewalls. Outage was recaptioned for NT &amp; WA main channels on a delay.
6.	On the 7th March 2022, on program ABC News Mornings, All states excluding NT and WA, there was a loss of captions for 25 minutes and 45 seconds. Captions not present on program from 09:42am due to software and network issues.
Details as per incident report: RB_003624
Captions cease when captioner loses connection to network. Captioner escalates to RedBee Production Manager (RBPM) who escalates to RedBee Tech. In addition to software VPN, RedBee also lost connectivity to their main network on premise. The only network remaining was the DR captioning environment, so a switch was made to this. The 10:00 hour begins, and a quick test performed on an ABC Ultimo Studio inserter, confirmed it was “hung”. RedBee organised with our playout provider, MHA, to set up a databridge for captioning. Although captioning commenced after this is seemed that the captions only reached QLD &amp; not all markets. MHA then adjusted their schedule to ensure that the correct captioned feed was distributed on all appropriate state feeds of ABCTV.
Analysis 
In the first instance, the primary impact had only been to the software VPNs, but the fault was compounded duration wise by moving into DR mode, the on-air source databridge not working, and then operationally a switch not being distributed to all states. RedBee Tech requested a formal incident report from their third-party provider. Outage re-captioned for NT and WA main channels. 
Other Issues 
Details of caption losses of notable duration regarded as Other as per below:
1.	On the 25th November 2021 on the ABC Late News for NSW VIC TAS ACT at 10:55pm, there was a loss of captions for 7 minutes and 20 seconds. RedBee captioner failed to log on in time for bulletin. 
             Details as per incident report: RedBee
Captioner failed to log in on time for their shift. RedBee Production manager (RBPM) missed line check due to chasing late arriving media. 22:55:21 Program begins without captions. 
RBPM notices no captions and attempts to contact the captioner, but they don’t respond.
RBPM tries to find an alternate captioner, but difficult to organise quickly due to the time of night. A captioner who has finished their shift log on and at 23:02:43, captions resume. Program re-captioned for SA, QLD and NT.
Analysis
This was a human error and RedBee have internally reviewed, and ABC have followed up separately with our playout provider, Mediahub to ensure line checks with captions are a standard practice for all operators.
2.	On the 6th January 2022 on program Rulla’s Connection to Country at 1:30pm, there was a loss of captions for 29 minutes and on all states excluding WA. This was due to an ABC scheduling error resulting in the program not being marked as requiring captioning.
 Details as per MHA incident report: RB_0036004
Originating network error from the ABC. This program was not scheduled in with RedBee and was not flagged by ABC or MHA at TX. ABC contacted RedBee after eastern TX. Arrangements were swiftly made to live caption ABC WA at 16:30 AEDT and create an updated file for replay.
Analysis 
This incident was caused by human error by the ABC. Due to a transition of accessibility workflows and staffing changes to a different team, a step was missed in the allocation of captioning for broadcast. This resulted in a program not being flagged to be commissioned with captions. Since this incident, ABC has implemented additional workflow checks to ensure this human error does not replicate itself.
3.	On the 3rd March 2022 at 11am, the program Silver Spitfire: The Longest Flight, there was intermittent loss of captions throughout the program equating to for 9 minutes and 11 seconds on all markets excluding WA. This was due to a content delivery error from the edit suite.
             Details as per RED BEE incident report: RB_003621
The censor-edit version of this program contained additional VO track that had been missing from the master media that originally aired. When RedBee were given censor-edit notes, they were informed that the only adjustment was to explicit language and thus captioners only searched the file to remove the language. As a result, the program did not have captions for VO portions as the CC file mimicked the original version that broadcasted previously. Once the issue was identified on air, RedBee and ABC ensured that the WA playout of the program was captioned for the delayed audience. 
Analysis
This was an error on ABC’s part given the conflicting versions of content that were sent for broadcast. The issue was rectified for future playouts and the incorrect version of program and caption files were removed from broadcast systems.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</si>
</sst>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2"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3" xfId="0" applyNumberFormat="1" applyFont="1" applyBorder="1" applyAlignment="1" applyProtection="1">
      <alignment horizontal="right" vertical="top" wrapText="1"/>
      <protection locked="0"/>
    </xf>
    <xf numFmtId="166" fontId="8" fillId="6" borderId="25" xfId="0" applyNumberFormat="1" applyFont="1" applyFill="1" applyBorder="1" applyAlignment="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Alignment="1">
      <alignment horizontal="right" vertical="top" wrapText="1"/>
    </xf>
    <xf numFmtId="2" fontId="8" fillId="0" borderId="2" xfId="0" applyNumberFormat="1" applyFont="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1" fontId="8" fillId="0" borderId="2" xfId="0" applyNumberFormat="1" applyFont="1" applyBorder="1" applyAlignment="1" applyProtection="1">
      <alignment horizontal="left" vertical="top" wrapText="1"/>
      <protection locked="0"/>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lignment horizontal="right" vertical="top" wrapText="1"/>
    </xf>
    <xf numFmtId="165" fontId="0" fillId="6" borderId="25" xfId="0" applyNumberFormat="1" applyFill="1" applyBorder="1" applyAlignment="1">
      <alignment horizontal="right" vertical="top"/>
    </xf>
    <xf numFmtId="166" fontId="8" fillId="6" borderId="27" xfId="0" applyNumberFormat="1" applyFont="1" applyFill="1" applyBorder="1" applyAlignment="1">
      <alignment horizontal="right" vertical="top" wrapText="1"/>
    </xf>
    <xf numFmtId="165" fontId="0" fillId="6" borderId="24" xfId="0" applyNumberFormat="1" applyFill="1" applyBorder="1" applyAlignment="1">
      <alignment horizontal="right" vertical="top"/>
    </xf>
    <xf numFmtId="0" fontId="23"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2" xfId="0" applyFont="1" applyFill="1" applyBorder="1" applyAlignment="1">
      <alignment horizontal="left" vertical="top"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top" wrapText="1"/>
      <protection locked="0"/>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 fillId="2" borderId="23" xfId="0" applyFont="1" applyFill="1" applyBorder="1" applyAlignment="1">
      <alignment horizontal="left" wrapText="1"/>
    </xf>
    <xf numFmtId="0" fontId="1" fillId="2" borderId="25" xfId="0" applyFont="1" applyFill="1" applyBorder="1" applyAlignment="1">
      <alignment horizontal="left" wrapText="1"/>
    </xf>
    <xf numFmtId="0" fontId="1" fillId="2" borderId="22" xfId="0" applyFont="1" applyFill="1" applyBorder="1" applyAlignment="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62"/>
  <sheetViews>
    <sheetView showGridLines="0" tabSelected="1" showWhiteSpace="0" topLeftCell="A2" zoomScale="85" zoomScaleNormal="85" zoomScaleSheetLayoutView="100" workbookViewId="0">
      <selection activeCell="B44" sqref="B44:B46"/>
    </sheetView>
  </sheetViews>
  <sheetFormatPr defaultColWidth="8.90625" defaultRowHeight="14.5" x14ac:dyDescent="0.35"/>
  <cols>
    <col min="1" max="1" width="3.36328125" customWidth="1"/>
    <col min="2" max="2" width="8.54296875" customWidth="1"/>
    <col min="3" max="3" width="9.90625" customWidth="1"/>
    <col min="4" max="4" width="16.90625" customWidth="1"/>
    <col min="5" max="5" width="10.08984375" customWidth="1"/>
    <col min="6" max="6" width="10.90625" customWidth="1"/>
    <col min="7" max="7" width="10.6328125" customWidth="1"/>
    <col min="8" max="8" width="1.453125" customWidth="1"/>
    <col min="9" max="9" width="5.90625" customWidth="1"/>
    <col min="10" max="10" width="4.54296875" customWidth="1"/>
    <col min="11" max="11" width="5.54296875" bestFit="1" customWidth="1"/>
    <col min="12" max="12" width="5.453125" customWidth="1"/>
    <col min="13" max="13" width="14.54296875" customWidth="1"/>
    <col min="14" max="14" width="16.453125" customWidth="1"/>
    <col min="15" max="15" width="13.36328125" customWidth="1"/>
    <col min="16" max="16" width="17.08984375" style="40" customWidth="1"/>
    <col min="17" max="17" width="13.54296875" style="40" customWidth="1"/>
    <col min="18" max="18" width="1.36328125" customWidth="1"/>
    <col min="19" max="19" width="15.54296875" customWidth="1"/>
    <col min="20" max="20" width="13.6328125" customWidth="1"/>
    <col min="21" max="21" width="38.36328125" customWidth="1"/>
    <col min="22" max="22" width="51.54296875" customWidth="1"/>
  </cols>
  <sheetData>
    <row r="1" spans="1:20" hidden="1" x14ac:dyDescent="0.35"/>
    <row r="2" spans="1:20" ht="18.5" x14ac:dyDescent="0.45">
      <c r="J2" s="64"/>
    </row>
    <row r="3" spans="1:20" ht="18.5" x14ac:dyDescent="0.35">
      <c r="B3" s="137" t="s">
        <v>35</v>
      </c>
      <c r="C3" s="137"/>
      <c r="D3" s="137"/>
      <c r="E3" s="137"/>
      <c r="F3" s="137"/>
      <c r="G3" s="137"/>
      <c r="H3" s="137"/>
      <c r="I3" s="137"/>
      <c r="J3" s="137"/>
      <c r="K3" s="137"/>
      <c r="L3" s="137"/>
      <c r="M3" s="137"/>
      <c r="N3" s="137"/>
      <c r="O3" s="137"/>
      <c r="P3" s="137"/>
      <c r="Q3" s="137"/>
      <c r="R3" s="10"/>
    </row>
    <row r="4" spans="1:20" ht="9.75" customHeight="1" x14ac:dyDescent="0.35">
      <c r="B4" s="137"/>
      <c r="C4" s="137"/>
      <c r="D4" s="137"/>
      <c r="E4" s="137"/>
      <c r="F4" s="137"/>
      <c r="G4" s="137"/>
      <c r="H4" s="137"/>
      <c r="I4" s="137"/>
      <c r="J4" s="137"/>
      <c r="K4" s="137"/>
      <c r="L4" s="137"/>
      <c r="M4" s="137"/>
      <c r="N4" s="137"/>
      <c r="O4" s="137"/>
      <c r="P4" s="137"/>
      <c r="Q4" s="137"/>
    </row>
    <row r="5" spans="1:20" hidden="1" x14ac:dyDescent="0.35"/>
    <row r="6" spans="1:20" hidden="1" x14ac:dyDescent="0.35"/>
    <row r="7" spans="1:20" s="11" customFormat="1" ht="18" customHeight="1" x14ac:dyDescent="0.5">
      <c r="A7" s="15"/>
      <c r="B7" s="138" t="s">
        <v>1</v>
      </c>
      <c r="C7" s="138"/>
      <c r="D7" s="138"/>
      <c r="E7" s="138"/>
      <c r="F7" s="138"/>
      <c r="G7" s="138"/>
      <c r="H7" s="138"/>
      <c r="I7" s="138"/>
      <c r="J7" s="138"/>
      <c r="K7" s="138"/>
      <c r="L7" s="138"/>
      <c r="M7" s="138"/>
      <c r="N7" s="138"/>
      <c r="O7" s="138"/>
      <c r="P7" s="138"/>
      <c r="Q7" s="138"/>
      <c r="R7" s="19"/>
      <c r="S7" s="10"/>
      <c r="T7" s="10"/>
    </row>
    <row r="8" spans="1:20" ht="18" customHeight="1" x14ac:dyDescent="0.45">
      <c r="B8" s="139" t="s">
        <v>0</v>
      </c>
      <c r="C8" s="139"/>
      <c r="D8" s="139"/>
      <c r="E8" s="139"/>
      <c r="F8" s="139"/>
      <c r="G8" s="139"/>
      <c r="H8" s="139"/>
      <c r="I8" s="139"/>
      <c r="J8" s="139"/>
      <c r="K8" s="139"/>
      <c r="L8" s="139"/>
      <c r="M8" s="139"/>
      <c r="N8" s="139"/>
      <c r="O8" s="139"/>
      <c r="P8" s="139"/>
      <c r="Q8" s="139"/>
      <c r="R8" s="23"/>
      <c r="S8" s="1"/>
      <c r="T8" s="1"/>
    </row>
    <row r="9" spans="1:20" ht="18" customHeight="1" x14ac:dyDescent="0.45">
      <c r="B9" s="140" t="s">
        <v>25</v>
      </c>
      <c r="C9" s="140"/>
      <c r="D9" s="140"/>
      <c r="E9" s="140"/>
      <c r="F9" s="140"/>
      <c r="G9" s="140"/>
      <c r="H9" s="140"/>
      <c r="I9" s="140"/>
      <c r="J9" s="140"/>
      <c r="K9" s="140"/>
      <c r="L9" s="140"/>
      <c r="M9" s="140"/>
      <c r="N9" s="140"/>
      <c r="O9" s="140"/>
      <c r="P9" s="140"/>
      <c r="Q9" s="140"/>
      <c r="R9" s="20"/>
      <c r="S9" s="1"/>
      <c r="T9" s="1"/>
    </row>
    <row r="10" spans="1:20" ht="18" customHeight="1" x14ac:dyDescent="0.45">
      <c r="B10" s="52"/>
      <c r="C10" s="52"/>
      <c r="D10" s="52"/>
      <c r="E10" s="52"/>
      <c r="F10" s="52"/>
      <c r="G10" s="52"/>
      <c r="H10" s="52"/>
      <c r="I10" s="52"/>
      <c r="J10" s="52"/>
      <c r="K10" s="52"/>
      <c r="L10" s="52"/>
      <c r="M10" s="52"/>
      <c r="N10" s="52"/>
      <c r="O10" s="52"/>
      <c r="P10" s="52"/>
      <c r="Q10" s="52"/>
      <c r="R10" s="20"/>
      <c r="S10" s="1"/>
      <c r="T10" s="1"/>
    </row>
    <row r="11" spans="1:20" s="3" customFormat="1" ht="43.5" customHeight="1" x14ac:dyDescent="0.35">
      <c r="B11" s="135" t="s">
        <v>23</v>
      </c>
      <c r="C11" s="135"/>
      <c r="D11" s="135"/>
      <c r="E11" s="135"/>
      <c r="F11" s="135"/>
      <c r="G11" s="135"/>
      <c r="H11" s="135"/>
      <c r="I11" s="135"/>
      <c r="J11" s="135"/>
      <c r="K11" s="135"/>
      <c r="L11" s="135"/>
      <c r="M11" s="135"/>
      <c r="N11" s="135"/>
      <c r="O11" s="135"/>
      <c r="P11" s="135"/>
      <c r="Q11" s="135"/>
      <c r="R11" s="21"/>
      <c r="S11" s="2"/>
      <c r="T11" s="2"/>
    </row>
    <row r="12" spans="1:20" s="3" customFormat="1" ht="10.5" customHeight="1" x14ac:dyDescent="0.35">
      <c r="B12" s="51"/>
      <c r="C12" s="51"/>
      <c r="D12" s="51"/>
      <c r="E12" s="51"/>
      <c r="F12" s="51"/>
      <c r="G12" s="51"/>
      <c r="H12" s="51"/>
      <c r="I12" s="51"/>
      <c r="J12" s="51"/>
      <c r="K12" s="51"/>
      <c r="L12" s="51"/>
      <c r="M12" s="51"/>
      <c r="N12" s="51"/>
      <c r="O12" s="51"/>
      <c r="P12" s="51"/>
      <c r="Q12" s="51"/>
      <c r="R12" s="21"/>
      <c r="S12" s="2"/>
      <c r="T12" s="2"/>
    </row>
    <row r="13" spans="1:20" ht="33.75" customHeight="1" x14ac:dyDescent="0.35">
      <c r="A13" s="7"/>
      <c r="B13" s="136" t="s">
        <v>24</v>
      </c>
      <c r="C13" s="136"/>
      <c r="D13" s="136"/>
      <c r="E13" s="136"/>
      <c r="F13" s="136"/>
      <c r="G13" s="136"/>
      <c r="H13" s="136"/>
      <c r="I13" s="136"/>
      <c r="J13" s="136"/>
      <c r="K13" s="136"/>
      <c r="L13" s="136"/>
      <c r="M13" s="136"/>
      <c r="N13" s="136"/>
      <c r="O13" s="136"/>
      <c r="P13" s="136"/>
      <c r="Q13" s="136"/>
      <c r="R13" s="22"/>
      <c r="S13" s="4"/>
      <c r="T13" s="4"/>
    </row>
    <row r="14" spans="1:20" ht="12.75" hidden="1" customHeight="1" x14ac:dyDescent="0.35">
      <c r="A14" s="7"/>
      <c r="B14" s="12"/>
      <c r="C14" s="12"/>
      <c r="D14" s="12"/>
      <c r="E14" s="12"/>
      <c r="F14" s="12"/>
      <c r="G14" s="12"/>
      <c r="H14" s="12"/>
      <c r="I14" s="12"/>
      <c r="J14" s="12"/>
      <c r="K14" s="12"/>
      <c r="L14" s="12"/>
      <c r="M14" s="12"/>
      <c r="N14" s="12"/>
      <c r="O14" s="12"/>
      <c r="P14" s="41"/>
      <c r="Q14" s="41"/>
      <c r="R14" s="4"/>
      <c r="S14" s="4"/>
      <c r="T14" s="4"/>
    </row>
    <row r="15" spans="1:20" ht="18" customHeight="1" x14ac:dyDescent="0.35">
      <c r="A15" s="5"/>
      <c r="B15" s="78" t="s">
        <v>4</v>
      </c>
      <c r="C15" s="78"/>
      <c r="D15" s="78"/>
      <c r="E15" s="78"/>
      <c r="F15" s="78"/>
      <c r="G15" s="78"/>
      <c r="H15" s="78"/>
      <c r="I15" s="78"/>
      <c r="J15" s="78"/>
      <c r="K15" s="78"/>
      <c r="L15" s="78"/>
      <c r="M15" s="78"/>
      <c r="N15" s="78"/>
      <c r="O15" s="78"/>
      <c r="P15" s="78"/>
      <c r="Q15" s="78"/>
      <c r="R15" s="4"/>
      <c r="S15" s="4"/>
      <c r="T15" s="4"/>
    </row>
    <row r="16" spans="1:20" s="13" customFormat="1" ht="43.5" x14ac:dyDescent="0.35">
      <c r="A16" s="14"/>
      <c r="B16" s="76" t="s">
        <v>2</v>
      </c>
      <c r="C16" s="76"/>
      <c r="D16" s="24" t="s">
        <v>3</v>
      </c>
      <c r="E16" s="79" t="s">
        <v>10</v>
      </c>
      <c r="F16" s="79"/>
      <c r="G16" s="79"/>
      <c r="H16" s="79"/>
      <c r="I16" s="79"/>
      <c r="J16" s="79"/>
      <c r="K16" s="79"/>
      <c r="L16" s="79"/>
      <c r="M16" s="79"/>
      <c r="N16" s="79"/>
      <c r="O16" s="79"/>
      <c r="P16" s="79"/>
      <c r="Q16" s="79"/>
      <c r="R16" s="4"/>
      <c r="S16" s="4"/>
      <c r="T16" s="4"/>
    </row>
    <row r="17" spans="1:21" ht="21.75" customHeight="1" x14ac:dyDescent="0.45">
      <c r="A17" s="5"/>
      <c r="B17" s="87">
        <v>2021</v>
      </c>
      <c r="C17" s="87"/>
      <c r="D17" s="50">
        <v>2022</v>
      </c>
      <c r="E17" s="80"/>
      <c r="F17" s="80"/>
      <c r="G17" s="80"/>
      <c r="H17" s="80"/>
      <c r="I17" s="80"/>
      <c r="J17" s="80"/>
      <c r="K17" s="80"/>
      <c r="L17" s="80"/>
      <c r="M17" s="80"/>
      <c r="N17" s="80"/>
      <c r="O17" s="80"/>
      <c r="P17" s="80"/>
      <c r="Q17" s="80"/>
      <c r="R17" s="4"/>
      <c r="S17" s="4"/>
      <c r="T17" s="1"/>
    </row>
    <row r="18" spans="1:21" ht="14.4" customHeight="1" x14ac:dyDescent="0.45">
      <c r="A18" s="5"/>
      <c r="B18" s="68"/>
      <c r="C18" s="68"/>
      <c r="D18" s="68"/>
      <c r="E18" s="68"/>
      <c r="F18" s="68"/>
      <c r="G18" s="68"/>
      <c r="H18" s="68"/>
      <c r="I18" s="68"/>
      <c r="J18" s="68"/>
      <c r="K18" s="68"/>
      <c r="L18" s="68"/>
      <c r="M18" s="68"/>
      <c r="N18" s="4"/>
      <c r="O18" s="4"/>
      <c r="P18" s="42"/>
      <c r="Q18" s="42"/>
      <c r="R18" s="4"/>
      <c r="S18" s="4"/>
      <c r="T18" s="1"/>
    </row>
    <row r="19" spans="1:21" ht="14.4" customHeight="1" x14ac:dyDescent="0.35">
      <c r="A19" s="5"/>
      <c r="B19" s="124" t="s">
        <v>31</v>
      </c>
      <c r="C19" s="125"/>
      <c r="D19" s="125"/>
      <c r="E19" s="125"/>
      <c r="F19" s="125"/>
      <c r="G19" s="125"/>
      <c r="H19" s="125"/>
      <c r="I19" s="125"/>
      <c r="J19" s="125"/>
      <c r="K19" s="125"/>
      <c r="L19" s="125"/>
      <c r="M19" s="125"/>
      <c r="N19" s="125"/>
      <c r="O19" s="125"/>
      <c r="P19" s="125"/>
      <c r="Q19" s="126"/>
      <c r="R19" s="4"/>
      <c r="S19" s="4"/>
      <c r="T19" s="4"/>
    </row>
    <row r="20" spans="1:21" ht="20.25" customHeight="1" x14ac:dyDescent="0.35">
      <c r="A20" s="5"/>
      <c r="B20" s="82"/>
      <c r="C20" s="83"/>
      <c r="D20" s="83"/>
      <c r="E20" s="83"/>
      <c r="F20" s="83"/>
      <c r="G20" s="83"/>
      <c r="H20" s="83"/>
      <c r="I20" s="83"/>
      <c r="J20" s="83"/>
      <c r="K20" s="83"/>
      <c r="L20" s="83"/>
      <c r="M20" s="83"/>
      <c r="N20" s="83"/>
      <c r="O20" s="83"/>
      <c r="P20" s="83"/>
      <c r="Q20" s="84"/>
      <c r="R20" s="4"/>
      <c r="S20" s="4"/>
      <c r="T20" s="4"/>
    </row>
    <row r="21" spans="1:21" ht="24.75" customHeight="1" x14ac:dyDescent="0.35">
      <c r="A21" s="5"/>
      <c r="B21" s="77" t="s">
        <v>7</v>
      </c>
      <c r="C21" s="77"/>
      <c r="D21" s="75" t="s">
        <v>6</v>
      </c>
      <c r="E21" s="130" t="s">
        <v>5</v>
      </c>
      <c r="F21" s="131"/>
      <c r="G21" s="131"/>
      <c r="H21" s="131"/>
      <c r="I21" s="131"/>
      <c r="J21" s="131"/>
      <c r="K21" s="131"/>
      <c r="L21" s="131"/>
      <c r="M21" s="81" t="s">
        <v>16</v>
      </c>
      <c r="N21" s="81"/>
      <c r="O21" s="81"/>
      <c r="P21" s="81"/>
      <c r="Q21" s="81"/>
      <c r="R21" s="4"/>
      <c r="S21" s="4"/>
      <c r="T21" s="4"/>
    </row>
    <row r="22" spans="1:21" ht="18.75" customHeight="1" x14ac:dyDescent="0.35">
      <c r="A22" s="5">
        <v>1</v>
      </c>
      <c r="B22" s="85" t="s">
        <v>36</v>
      </c>
      <c r="C22" s="86"/>
      <c r="D22" s="39"/>
      <c r="E22" s="132" t="s">
        <v>37</v>
      </c>
      <c r="F22" s="133"/>
      <c r="G22" s="133"/>
      <c r="H22" s="133"/>
      <c r="I22" s="133"/>
      <c r="J22" s="133"/>
      <c r="K22" s="133"/>
      <c r="L22" s="133"/>
      <c r="M22" s="127" t="s">
        <v>38</v>
      </c>
      <c r="N22" s="128"/>
      <c r="O22" s="128"/>
      <c r="P22" s="128"/>
      <c r="Q22" s="129"/>
      <c r="R22" s="4"/>
      <c r="S22" s="4"/>
      <c r="T22" s="4"/>
    </row>
    <row r="23" spans="1:21" ht="18.75" customHeight="1" x14ac:dyDescent="0.35">
      <c r="A23" s="5">
        <v>2</v>
      </c>
      <c r="B23" s="85" t="s">
        <v>39</v>
      </c>
      <c r="C23" s="86"/>
      <c r="D23" s="39"/>
      <c r="E23" s="132" t="s">
        <v>40</v>
      </c>
      <c r="F23" s="133"/>
      <c r="G23" s="133"/>
      <c r="H23" s="133"/>
      <c r="I23" s="133"/>
      <c r="J23" s="133"/>
      <c r="K23" s="133"/>
      <c r="L23" s="133"/>
      <c r="M23" s="127" t="s">
        <v>38</v>
      </c>
      <c r="N23" s="128"/>
      <c r="O23" s="128"/>
      <c r="P23" s="128"/>
      <c r="Q23" s="129"/>
      <c r="R23" s="4"/>
      <c r="S23" s="4"/>
      <c r="T23" s="4"/>
    </row>
    <row r="24" spans="1:21" ht="18.75" customHeight="1" x14ac:dyDescent="0.35">
      <c r="A24" s="5">
        <v>3</v>
      </c>
      <c r="B24" s="85" t="s">
        <v>41</v>
      </c>
      <c r="C24" s="86"/>
      <c r="D24" s="39"/>
      <c r="E24" s="132" t="s">
        <v>42</v>
      </c>
      <c r="F24" s="133"/>
      <c r="G24" s="133"/>
      <c r="H24" s="133"/>
      <c r="I24" s="133"/>
      <c r="J24" s="133"/>
      <c r="K24" s="133"/>
      <c r="L24" s="133"/>
      <c r="M24" s="127" t="s">
        <v>38</v>
      </c>
      <c r="N24" s="128"/>
      <c r="O24" s="128"/>
      <c r="P24" s="128"/>
      <c r="Q24" s="129"/>
      <c r="R24" s="4"/>
      <c r="S24" s="4"/>
      <c r="T24" s="4"/>
    </row>
    <row r="25" spans="1:21" ht="18.75" customHeight="1" x14ac:dyDescent="0.35">
      <c r="A25" s="5">
        <v>4</v>
      </c>
      <c r="B25" s="85" t="s">
        <v>43</v>
      </c>
      <c r="C25" s="86"/>
      <c r="D25" s="39"/>
      <c r="E25" s="132" t="s">
        <v>44</v>
      </c>
      <c r="F25" s="133"/>
      <c r="G25" s="133"/>
      <c r="H25" s="133"/>
      <c r="I25" s="133"/>
      <c r="J25" s="133"/>
      <c r="K25" s="133"/>
      <c r="L25" s="133"/>
      <c r="M25" s="127" t="s">
        <v>38</v>
      </c>
      <c r="N25" s="128"/>
      <c r="O25" s="128"/>
      <c r="P25" s="128"/>
      <c r="Q25" s="129"/>
      <c r="R25" s="4"/>
      <c r="S25" s="4"/>
      <c r="T25" s="4"/>
    </row>
    <row r="26" spans="1:21" ht="18.75" customHeight="1" x14ac:dyDescent="0.35">
      <c r="A26" s="5">
        <v>5</v>
      </c>
      <c r="B26" s="85" t="s">
        <v>45</v>
      </c>
      <c r="C26" s="86"/>
      <c r="D26" s="39"/>
      <c r="E26" s="132" t="s">
        <v>46</v>
      </c>
      <c r="F26" s="133"/>
      <c r="G26" s="133"/>
      <c r="H26" s="133"/>
      <c r="I26" s="133"/>
      <c r="J26" s="133"/>
      <c r="K26" s="133"/>
      <c r="L26" s="133"/>
      <c r="M26" s="127" t="s">
        <v>38</v>
      </c>
      <c r="N26" s="128"/>
      <c r="O26" s="128"/>
      <c r="P26" s="128"/>
      <c r="Q26" s="129"/>
      <c r="R26" s="4"/>
      <c r="S26" s="4"/>
      <c r="T26" s="4"/>
    </row>
    <row r="27" spans="1:21" x14ac:dyDescent="0.35">
      <c r="A27" s="5">
        <v>6</v>
      </c>
      <c r="B27" s="85" t="s">
        <v>47</v>
      </c>
      <c r="C27" s="86"/>
      <c r="D27" s="39"/>
      <c r="E27" s="132" t="s">
        <v>48</v>
      </c>
      <c r="F27" s="133"/>
      <c r="G27" s="133"/>
      <c r="H27" s="133"/>
      <c r="I27" s="133"/>
      <c r="J27" s="133"/>
      <c r="K27" s="133"/>
      <c r="L27" s="133"/>
      <c r="M27" s="127" t="s">
        <v>38</v>
      </c>
      <c r="N27" s="128"/>
      <c r="O27" s="128"/>
      <c r="P27" s="128"/>
      <c r="Q27" s="129"/>
      <c r="R27" s="4"/>
      <c r="S27" s="4"/>
      <c r="T27" s="4"/>
    </row>
    <row r="28" spans="1:21" x14ac:dyDescent="0.35">
      <c r="A28" s="5">
        <v>7</v>
      </c>
      <c r="B28" s="85" t="s">
        <v>49</v>
      </c>
      <c r="C28" s="86"/>
      <c r="D28" s="39"/>
      <c r="E28" s="132" t="s">
        <v>50</v>
      </c>
      <c r="F28" s="133"/>
      <c r="G28" s="133"/>
      <c r="H28" s="133"/>
      <c r="I28" s="133"/>
      <c r="J28" s="133"/>
      <c r="K28" s="133"/>
      <c r="L28" s="133"/>
      <c r="M28" s="127" t="s">
        <v>38</v>
      </c>
      <c r="N28" s="128"/>
      <c r="O28" s="128"/>
      <c r="P28" s="128"/>
      <c r="Q28" s="129"/>
      <c r="R28" s="4"/>
      <c r="S28" s="4"/>
      <c r="T28" s="4"/>
    </row>
    <row r="29" spans="1:21" x14ac:dyDescent="0.35">
      <c r="A29" s="5">
        <v>8</v>
      </c>
      <c r="B29" s="85" t="s">
        <v>51</v>
      </c>
      <c r="C29" s="86"/>
      <c r="D29" s="39"/>
      <c r="E29" s="132" t="s">
        <v>52</v>
      </c>
      <c r="F29" s="133"/>
      <c r="G29" s="133"/>
      <c r="H29" s="133"/>
      <c r="I29" s="133"/>
      <c r="J29" s="133"/>
      <c r="K29" s="133"/>
      <c r="L29" s="133"/>
      <c r="M29" s="127" t="s">
        <v>38</v>
      </c>
      <c r="N29" s="128"/>
      <c r="O29" s="128"/>
      <c r="P29" s="128"/>
      <c r="Q29" s="129"/>
      <c r="R29" s="4"/>
      <c r="S29" s="4"/>
      <c r="T29" s="4"/>
      <c r="U29" s="4"/>
    </row>
    <row r="30" spans="1:21" x14ac:dyDescent="0.35">
      <c r="A30" s="5">
        <v>9</v>
      </c>
      <c r="B30" s="85" t="s">
        <v>53</v>
      </c>
      <c r="C30" s="86"/>
      <c r="D30" s="39"/>
      <c r="E30" s="132" t="s">
        <v>54</v>
      </c>
      <c r="F30" s="133"/>
      <c r="G30" s="133"/>
      <c r="H30" s="133"/>
      <c r="I30" s="133"/>
      <c r="J30" s="133"/>
      <c r="K30" s="133"/>
      <c r="L30" s="133"/>
      <c r="M30" s="127" t="s">
        <v>38</v>
      </c>
      <c r="N30" s="128"/>
      <c r="O30" s="128"/>
      <c r="P30" s="128"/>
      <c r="Q30" s="129"/>
      <c r="R30" s="4"/>
      <c r="S30" s="4"/>
      <c r="T30" s="4"/>
    </row>
    <row r="31" spans="1:21" x14ac:dyDescent="0.35">
      <c r="A31" s="5">
        <v>10</v>
      </c>
      <c r="B31" s="85" t="s">
        <v>55</v>
      </c>
      <c r="C31" s="86"/>
      <c r="D31" s="39"/>
      <c r="E31" s="132" t="s">
        <v>56</v>
      </c>
      <c r="F31" s="133"/>
      <c r="G31" s="133"/>
      <c r="H31" s="133"/>
      <c r="I31" s="133"/>
      <c r="J31" s="133"/>
      <c r="K31" s="133"/>
      <c r="L31" s="133"/>
      <c r="M31" s="127" t="s">
        <v>38</v>
      </c>
      <c r="N31" s="128"/>
      <c r="O31" s="128"/>
      <c r="P31" s="128"/>
      <c r="Q31" s="129"/>
      <c r="R31" s="4"/>
      <c r="S31" s="4"/>
      <c r="T31" s="4"/>
    </row>
    <row r="32" spans="1:21" x14ac:dyDescent="0.35">
      <c r="A32" s="5">
        <v>11</v>
      </c>
      <c r="B32" s="85" t="s">
        <v>57</v>
      </c>
      <c r="C32" s="86"/>
      <c r="D32" s="39"/>
      <c r="E32" s="132" t="s">
        <v>58</v>
      </c>
      <c r="F32" s="133"/>
      <c r="G32" s="133"/>
      <c r="H32" s="133"/>
      <c r="I32" s="133"/>
      <c r="J32" s="133"/>
      <c r="K32" s="133"/>
      <c r="L32" s="133"/>
      <c r="M32" s="127" t="s">
        <v>38</v>
      </c>
      <c r="N32" s="128"/>
      <c r="O32" s="128"/>
      <c r="P32" s="128"/>
      <c r="Q32" s="129"/>
      <c r="R32" s="4"/>
      <c r="S32" s="4"/>
      <c r="T32" s="4"/>
    </row>
    <row r="33" spans="1:20" x14ac:dyDescent="0.35">
      <c r="A33" s="5">
        <v>12</v>
      </c>
      <c r="B33" s="85" t="s">
        <v>59</v>
      </c>
      <c r="C33" s="86"/>
      <c r="D33" s="39"/>
      <c r="E33" s="132" t="s">
        <v>60</v>
      </c>
      <c r="F33" s="133"/>
      <c r="G33" s="133"/>
      <c r="H33" s="133"/>
      <c r="I33" s="133"/>
      <c r="J33" s="133"/>
      <c r="K33" s="133"/>
      <c r="L33" s="133"/>
      <c r="M33" s="127" t="s">
        <v>38</v>
      </c>
      <c r="N33" s="128"/>
      <c r="O33" s="128"/>
      <c r="P33" s="128"/>
      <c r="Q33" s="129"/>
      <c r="R33" s="4"/>
      <c r="S33" s="4"/>
      <c r="T33" s="4"/>
    </row>
    <row r="34" spans="1:20" x14ac:dyDescent="0.35">
      <c r="A34" s="5">
        <v>13</v>
      </c>
      <c r="B34" s="85" t="s">
        <v>61</v>
      </c>
      <c r="C34" s="86"/>
      <c r="D34" s="39"/>
      <c r="E34" s="132" t="s">
        <v>62</v>
      </c>
      <c r="F34" s="133"/>
      <c r="G34" s="133"/>
      <c r="H34" s="133"/>
      <c r="I34" s="133"/>
      <c r="J34" s="133"/>
      <c r="K34" s="133"/>
      <c r="L34" s="133"/>
      <c r="M34" s="127" t="s">
        <v>38</v>
      </c>
      <c r="N34" s="128"/>
      <c r="O34" s="128"/>
      <c r="P34" s="128"/>
      <c r="Q34" s="129"/>
      <c r="R34" s="4"/>
      <c r="S34" s="4"/>
      <c r="T34" s="4"/>
    </row>
    <row r="35" spans="1:20" x14ac:dyDescent="0.35">
      <c r="A35" s="5">
        <v>14</v>
      </c>
      <c r="B35" s="85" t="s">
        <v>63</v>
      </c>
      <c r="C35" s="86"/>
      <c r="D35" s="39"/>
      <c r="E35" s="132" t="s">
        <v>64</v>
      </c>
      <c r="F35" s="133"/>
      <c r="G35" s="133"/>
      <c r="H35" s="133"/>
      <c r="I35" s="133"/>
      <c r="J35" s="133"/>
      <c r="K35" s="133"/>
      <c r="L35" s="133"/>
      <c r="M35" s="127" t="s">
        <v>38</v>
      </c>
      <c r="N35" s="128"/>
      <c r="O35" s="128"/>
      <c r="P35" s="128"/>
      <c r="Q35" s="129"/>
      <c r="R35" s="4"/>
      <c r="S35" s="4"/>
      <c r="T35" s="4"/>
    </row>
    <row r="36" spans="1:20" x14ac:dyDescent="0.35">
      <c r="A36" s="5">
        <v>15</v>
      </c>
      <c r="B36" s="85" t="s">
        <v>65</v>
      </c>
      <c r="C36" s="86"/>
      <c r="D36" s="39"/>
      <c r="E36" s="132" t="s">
        <v>66</v>
      </c>
      <c r="F36" s="133"/>
      <c r="G36" s="133"/>
      <c r="H36" s="133"/>
      <c r="I36" s="133"/>
      <c r="J36" s="133"/>
      <c r="K36" s="133"/>
      <c r="L36" s="133"/>
      <c r="M36" s="127" t="s">
        <v>38</v>
      </c>
      <c r="N36" s="128"/>
      <c r="O36" s="128"/>
      <c r="P36" s="128"/>
      <c r="Q36" s="129"/>
      <c r="R36" s="4"/>
      <c r="S36" s="4"/>
      <c r="T36" s="4"/>
    </row>
    <row r="37" spans="1:20" ht="9.75" customHeight="1" x14ac:dyDescent="0.45">
      <c r="A37" s="5"/>
      <c r="B37" s="65"/>
      <c r="C37" s="65"/>
      <c r="D37" s="65"/>
      <c r="E37" s="65"/>
      <c r="F37" s="65"/>
      <c r="G37" s="65"/>
      <c r="H37" s="65"/>
      <c r="I37" s="66"/>
      <c r="J37" s="66"/>
      <c r="K37" s="66"/>
      <c r="L37" s="66"/>
      <c r="M37" s="66"/>
      <c r="N37" s="66"/>
      <c r="O37" s="66"/>
      <c r="P37" s="67"/>
      <c r="Q37" s="67"/>
      <c r="R37" s="9"/>
      <c r="S37" s="1"/>
      <c r="T37" s="1"/>
    </row>
    <row r="38" spans="1:20" ht="80.25" customHeight="1" x14ac:dyDescent="0.45">
      <c r="A38" s="5"/>
      <c r="B38" s="134" t="s">
        <v>26</v>
      </c>
      <c r="C38" s="134"/>
      <c r="D38" s="134"/>
      <c r="E38" s="134"/>
      <c r="F38" s="134"/>
      <c r="G38" s="134"/>
      <c r="H38" s="134"/>
      <c r="I38" s="134"/>
      <c r="J38" s="134"/>
      <c r="K38" s="134"/>
      <c r="L38" s="134"/>
      <c r="M38" s="134"/>
      <c r="N38" s="134"/>
      <c r="O38" s="134"/>
      <c r="P38" s="134"/>
      <c r="Q38" s="134"/>
      <c r="R38" s="4"/>
      <c r="S38" s="4"/>
      <c r="T38" s="1"/>
    </row>
    <row r="39" spans="1:20" ht="9" customHeight="1" thickBot="1" x14ac:dyDescent="0.4"/>
    <row r="40" spans="1:20" s="26" customFormat="1" ht="41.25" customHeight="1" thickBot="1" x14ac:dyDescent="0.4">
      <c r="B40" s="100" t="s">
        <v>21</v>
      </c>
      <c r="C40" s="101"/>
      <c r="D40" s="101"/>
      <c r="E40" s="101"/>
      <c r="F40" s="101"/>
      <c r="G40" s="102"/>
      <c r="H40" s="27"/>
      <c r="I40" s="118" t="s">
        <v>29</v>
      </c>
      <c r="J40" s="119"/>
      <c r="K40" s="119"/>
      <c r="L40" s="119"/>
      <c r="M40" s="119"/>
      <c r="N40" s="119"/>
      <c r="O40" s="119"/>
      <c r="P40" s="119"/>
      <c r="Q40" s="120"/>
      <c r="R40" s="25"/>
      <c r="S40" s="103" t="s">
        <v>22</v>
      </c>
      <c r="T40" s="104"/>
    </row>
    <row r="41" spans="1:20" ht="15" customHeight="1" x14ac:dyDescent="0.35">
      <c r="A41" s="6"/>
      <c r="B41" s="94" t="s">
        <v>9</v>
      </c>
      <c r="C41" s="95"/>
      <c r="D41" s="95"/>
      <c r="E41" s="95"/>
      <c r="F41" s="95"/>
      <c r="G41" s="96"/>
      <c r="H41" s="17"/>
      <c r="I41" s="111" t="s">
        <v>30</v>
      </c>
      <c r="J41" s="112"/>
      <c r="K41" s="112"/>
      <c r="L41" s="112"/>
      <c r="M41" s="112"/>
      <c r="N41" s="112"/>
      <c r="O41" s="112"/>
      <c r="P41" s="112"/>
      <c r="Q41" s="113"/>
      <c r="R41" s="28"/>
      <c r="S41" s="105" t="s">
        <v>27</v>
      </c>
      <c r="T41" s="106"/>
    </row>
    <row r="42" spans="1:20" ht="81.75" customHeight="1" thickBot="1" x14ac:dyDescent="0.4">
      <c r="A42" s="6"/>
      <c r="B42" s="97" t="s">
        <v>11</v>
      </c>
      <c r="C42" s="98"/>
      <c r="D42" s="98"/>
      <c r="E42" s="98"/>
      <c r="F42" s="98"/>
      <c r="G42" s="99"/>
      <c r="H42" s="18"/>
      <c r="I42" s="114"/>
      <c r="J42" s="115"/>
      <c r="K42" s="115"/>
      <c r="L42" s="115"/>
      <c r="M42" s="115"/>
      <c r="N42" s="115"/>
      <c r="O42" s="115"/>
      <c r="P42" s="115"/>
      <c r="Q42" s="116"/>
      <c r="R42" s="29"/>
      <c r="S42" s="107"/>
      <c r="T42" s="108"/>
    </row>
    <row r="43" spans="1:20" s="11" customFormat="1" ht="123" customHeight="1" x14ac:dyDescent="0.35">
      <c r="A43" s="32"/>
      <c r="B43" s="33" t="s">
        <v>7</v>
      </c>
      <c r="C43" s="34" t="s">
        <v>8</v>
      </c>
      <c r="D43" s="34" t="s">
        <v>5</v>
      </c>
      <c r="E43" s="35" t="s">
        <v>12</v>
      </c>
      <c r="F43" s="35" t="s">
        <v>13</v>
      </c>
      <c r="G43" s="36" t="s">
        <v>18</v>
      </c>
      <c r="H43" s="53"/>
      <c r="I43" s="109" t="s">
        <v>17</v>
      </c>
      <c r="J43" s="110"/>
      <c r="K43" s="110"/>
      <c r="L43" s="110"/>
      <c r="M43" s="110"/>
      <c r="N43" s="109" t="s">
        <v>19</v>
      </c>
      <c r="O43" s="117"/>
      <c r="P43" s="110" t="s">
        <v>20</v>
      </c>
      <c r="Q43" s="117"/>
      <c r="R43" s="57"/>
      <c r="S43" s="37" t="s">
        <v>33</v>
      </c>
      <c r="T43" s="38" t="s">
        <v>28</v>
      </c>
    </row>
    <row r="44" spans="1:20" ht="29.15" customHeight="1" x14ac:dyDescent="0.35">
      <c r="A44" s="5">
        <v>1</v>
      </c>
      <c r="B44" s="30" t="str">
        <f>B22</f>
        <v>ABC CH 21 Perth</v>
      </c>
      <c r="C44" s="31">
        <f>D22</f>
        <v>0</v>
      </c>
      <c r="D44" s="31" t="str">
        <f>E22</f>
        <v>Perth</v>
      </c>
      <c r="E44" s="47">
        <v>6570</v>
      </c>
      <c r="F44" s="47">
        <v>6569.23</v>
      </c>
      <c r="G44" s="48">
        <f t="shared" ref="G44" si="0">IF(ISERROR(F44/E44)," ",F44/E44)</f>
        <v>0.99988280060882795</v>
      </c>
      <c r="H44" s="54"/>
      <c r="I44" s="45">
        <v>0</v>
      </c>
      <c r="J44" s="60" t="s">
        <v>15</v>
      </c>
      <c r="K44" s="59">
        <v>33</v>
      </c>
      <c r="L44" s="60" t="s">
        <v>14</v>
      </c>
      <c r="M44" s="61">
        <f t="shared" ref="M44:M58" si="1">IF(I44+K44&gt;0,(I44*60+K44)/60,"  ")</f>
        <v>0.55000000000000004</v>
      </c>
      <c r="N44" s="62">
        <f t="shared" ref="N44:N58" si="2">IF(ISERROR(O44/24)," ",O44/24)</f>
        <v>9.1666666666848553E-3</v>
      </c>
      <c r="O44" s="63">
        <f t="shared" ref="O44" si="3">IF(ISERROR(IF(M44&gt;0,E44*T44-F44-M44))," ",E44*T44-F44-M44)</f>
        <v>0.22000000000043651</v>
      </c>
      <c r="P44" s="44">
        <f t="shared" ref="P44:P58" si="4">IF(ISERROR(Q44/24)," ",Q44/24)</f>
        <v>3.2083333333351526E-2</v>
      </c>
      <c r="Q44" s="63">
        <f t="shared" ref="Q44:Q58" si="5">IF(ISERROR(IF(M44&gt;0,M44+O44)),"  ",M44+O44)</f>
        <v>0.77000000000043656</v>
      </c>
      <c r="R44" s="58"/>
      <c r="S44" s="49"/>
      <c r="T44" s="43">
        <v>1</v>
      </c>
    </row>
    <row r="45" spans="1:20" ht="29.15" customHeight="1" x14ac:dyDescent="0.35">
      <c r="A45" s="5">
        <v>2</v>
      </c>
      <c r="B45" s="30" t="str">
        <f>B23</f>
        <v>ABC CH 21 West Aust</v>
      </c>
      <c r="C45" s="31">
        <f>D23</f>
        <v>0</v>
      </c>
      <c r="D45" s="31" t="str">
        <f>E23</f>
        <v>Western Australia</v>
      </c>
      <c r="E45" s="47">
        <v>6570</v>
      </c>
      <c r="F45" s="47">
        <v>6569.23</v>
      </c>
      <c r="G45" s="48">
        <f t="shared" ref="G45:G58" si="6">IF(ISERROR(F45/E45)," ",F45/E45)</f>
        <v>0.99988280060882795</v>
      </c>
      <c r="H45" s="54"/>
      <c r="I45" s="45">
        <v>0</v>
      </c>
      <c r="J45" s="60" t="s">
        <v>15</v>
      </c>
      <c r="K45" s="59">
        <v>33</v>
      </c>
      <c r="L45" s="60" t="s">
        <v>14</v>
      </c>
      <c r="M45" s="61">
        <f t="shared" si="1"/>
        <v>0.55000000000000004</v>
      </c>
      <c r="N45" s="62">
        <f t="shared" si="2"/>
        <v>9.1666666666848553E-3</v>
      </c>
      <c r="O45" s="63">
        <f t="shared" ref="O45:O58" si="7">IF(ISERROR(IF(M45&gt;0,E45*T45-F45-M45))," ",E45*T45-F45-M45)</f>
        <v>0.22000000000043651</v>
      </c>
      <c r="P45" s="44">
        <f t="shared" si="4"/>
        <v>3.2083333333351526E-2</v>
      </c>
      <c r="Q45" s="63">
        <f t="shared" si="5"/>
        <v>0.77000000000043656</v>
      </c>
      <c r="R45" s="58"/>
      <c r="S45" s="49"/>
      <c r="T45" s="43">
        <v>1</v>
      </c>
    </row>
    <row r="46" spans="1:20" ht="29.15" customHeight="1" x14ac:dyDescent="0.35">
      <c r="A46" s="5">
        <v>3</v>
      </c>
      <c r="B46" s="30" t="str">
        <f t="shared" ref="B46:B58" si="8">B24</f>
        <v>ABC CH 21 Adelaide</v>
      </c>
      <c r="C46" s="31">
        <f>D24</f>
        <v>0</v>
      </c>
      <c r="D46" s="31" t="str">
        <f>E24</f>
        <v xml:space="preserve">Adelaide </v>
      </c>
      <c r="E46" s="47">
        <v>6570</v>
      </c>
      <c r="F46" s="47">
        <v>6567.53</v>
      </c>
      <c r="G46" s="48">
        <f t="shared" si="6"/>
        <v>0.99962404870624044</v>
      </c>
      <c r="H46" s="54"/>
      <c r="I46" s="45">
        <v>1</v>
      </c>
      <c r="J46" s="60" t="s">
        <v>15</v>
      </c>
      <c r="K46" s="59">
        <v>24</v>
      </c>
      <c r="L46" s="60" t="s">
        <v>14</v>
      </c>
      <c r="M46" s="61">
        <f t="shared" si="1"/>
        <v>1.4</v>
      </c>
      <c r="N46" s="62">
        <f t="shared" si="2"/>
        <v>4.4583333333343945E-2</v>
      </c>
      <c r="O46" s="63">
        <f t="shared" si="7"/>
        <v>1.0700000000002547</v>
      </c>
      <c r="P46" s="44">
        <f t="shared" si="4"/>
        <v>0.10291666666667727</v>
      </c>
      <c r="Q46" s="63">
        <f t="shared" si="5"/>
        <v>2.4700000000002547</v>
      </c>
      <c r="R46" s="46"/>
      <c r="S46" s="49"/>
      <c r="T46" s="43">
        <v>1</v>
      </c>
    </row>
    <row r="47" spans="1:20" ht="29.15" customHeight="1" x14ac:dyDescent="0.35">
      <c r="A47" s="5">
        <v>4</v>
      </c>
      <c r="B47" s="30" t="str">
        <f t="shared" si="8"/>
        <v>ABC CH 21 Sth Aust</v>
      </c>
      <c r="C47" s="31">
        <f>D25</f>
        <v>0</v>
      </c>
      <c r="D47" s="31" t="str">
        <f>E25</f>
        <v>South Australia</v>
      </c>
      <c r="E47" s="47">
        <v>6570</v>
      </c>
      <c r="F47" s="47">
        <v>6567.53</v>
      </c>
      <c r="G47" s="48">
        <f t="shared" si="6"/>
        <v>0.99962404870624044</v>
      </c>
      <c r="H47" s="55"/>
      <c r="I47" s="45">
        <v>1</v>
      </c>
      <c r="J47" s="60" t="s">
        <v>15</v>
      </c>
      <c r="K47" s="59">
        <v>24</v>
      </c>
      <c r="L47" s="60" t="s">
        <v>14</v>
      </c>
      <c r="M47" s="61">
        <f t="shared" si="1"/>
        <v>1.4</v>
      </c>
      <c r="N47" s="62">
        <f t="shared" si="2"/>
        <v>4.4583333333343945E-2</v>
      </c>
      <c r="O47" s="63">
        <f t="shared" si="7"/>
        <v>1.0700000000002547</v>
      </c>
      <c r="P47" s="44">
        <f t="shared" si="4"/>
        <v>0.10291666666667727</v>
      </c>
      <c r="Q47" s="63">
        <f t="shared" si="5"/>
        <v>2.4700000000002547</v>
      </c>
      <c r="R47" s="46"/>
      <c r="S47" s="49"/>
      <c r="T47" s="43">
        <v>1</v>
      </c>
    </row>
    <row r="48" spans="1:20" ht="29.15" customHeight="1" x14ac:dyDescent="0.35">
      <c r="A48" s="5">
        <v>5</v>
      </c>
      <c r="B48" s="30" t="str">
        <f t="shared" si="8"/>
        <v>ABC CH 21 Darwin</v>
      </c>
      <c r="C48" s="31">
        <f>D26</f>
        <v>0</v>
      </c>
      <c r="D48" s="31" t="str">
        <f>E26</f>
        <v>Darwin</v>
      </c>
      <c r="E48" s="47">
        <v>6570</v>
      </c>
      <c r="F48" s="47">
        <v>6568.44</v>
      </c>
      <c r="G48" s="48">
        <f t="shared" si="6"/>
        <v>0.99976255707762551</v>
      </c>
      <c r="H48" s="55"/>
      <c r="I48" s="45">
        <v>0</v>
      </c>
      <c r="J48" s="60" t="s">
        <v>15</v>
      </c>
      <c r="K48" s="59">
        <v>26</v>
      </c>
      <c r="L48" s="60" t="s">
        <v>14</v>
      </c>
      <c r="M48" s="61">
        <f t="shared" si="1"/>
        <v>0.43333333333333335</v>
      </c>
      <c r="N48" s="62">
        <f t="shared" si="2"/>
        <v>4.6944444444461116E-2</v>
      </c>
      <c r="O48" s="63">
        <f t="shared" si="7"/>
        <v>1.1266666666670668</v>
      </c>
      <c r="P48" s="44">
        <f t="shared" si="4"/>
        <v>6.5000000000016669E-2</v>
      </c>
      <c r="Q48" s="63">
        <f t="shared" si="5"/>
        <v>1.5600000000004002</v>
      </c>
      <c r="R48" s="46"/>
      <c r="S48" s="49"/>
      <c r="T48" s="43">
        <v>1</v>
      </c>
    </row>
    <row r="49" spans="1:20" ht="29.15" customHeight="1" x14ac:dyDescent="0.35">
      <c r="A49" s="5">
        <v>6</v>
      </c>
      <c r="B49" s="30" t="str">
        <f t="shared" si="8"/>
        <v>ABC CH 21 Nth Territory</v>
      </c>
      <c r="C49" s="31">
        <f>D27</f>
        <v>0</v>
      </c>
      <c r="D49" s="31" t="str">
        <f>E27</f>
        <v>Northern Territory</v>
      </c>
      <c r="E49" s="47">
        <v>6570</v>
      </c>
      <c r="F49" s="47">
        <v>6568.44</v>
      </c>
      <c r="G49" s="48">
        <f t="shared" si="6"/>
        <v>0.99976255707762551</v>
      </c>
      <c r="H49" s="55"/>
      <c r="I49" s="45">
        <v>0</v>
      </c>
      <c r="J49" s="60" t="s">
        <v>15</v>
      </c>
      <c r="K49" s="59">
        <v>26</v>
      </c>
      <c r="L49" s="60" t="s">
        <v>14</v>
      </c>
      <c r="M49" s="61">
        <f t="shared" si="1"/>
        <v>0.43333333333333335</v>
      </c>
      <c r="N49" s="62">
        <f t="shared" si="2"/>
        <v>4.6944444444461116E-2</v>
      </c>
      <c r="O49" s="63">
        <f t="shared" si="7"/>
        <v>1.1266666666670668</v>
      </c>
      <c r="P49" s="44">
        <f t="shared" si="4"/>
        <v>6.5000000000016669E-2</v>
      </c>
      <c r="Q49" s="63">
        <f t="shared" si="5"/>
        <v>1.5600000000004002</v>
      </c>
      <c r="R49" s="46"/>
      <c r="S49" s="49"/>
      <c r="T49" s="43">
        <v>1</v>
      </c>
    </row>
    <row r="50" spans="1:20" ht="29.15" customHeight="1" x14ac:dyDescent="0.35">
      <c r="A50" s="5">
        <v>7</v>
      </c>
      <c r="B50" s="30" t="str">
        <f t="shared" si="8"/>
        <v>ABC CH 21 Brisbane</v>
      </c>
      <c r="C50" s="31">
        <f>D28</f>
        <v>0</v>
      </c>
      <c r="D50" s="31" t="str">
        <f>E28</f>
        <v>Brisbane</v>
      </c>
      <c r="E50" s="47">
        <v>6570</v>
      </c>
      <c r="F50" s="47">
        <v>6568.09</v>
      </c>
      <c r="G50" s="48">
        <f t="shared" si="6"/>
        <v>0.99970928462709285</v>
      </c>
      <c r="H50" s="55"/>
      <c r="I50" s="45">
        <v>1</v>
      </c>
      <c r="J50" s="60" t="s">
        <v>15</v>
      </c>
      <c r="K50" s="59">
        <v>5</v>
      </c>
      <c r="L50" s="60" t="s">
        <v>14</v>
      </c>
      <c r="M50" s="61">
        <f t="shared" si="1"/>
        <v>1.0833333333333333</v>
      </c>
      <c r="N50" s="62">
        <f t="shared" si="2"/>
        <v>3.4444444444438387E-2</v>
      </c>
      <c r="O50" s="63">
        <f t="shared" si="7"/>
        <v>0.82666666666652122</v>
      </c>
      <c r="P50" s="44">
        <f t="shared" si="4"/>
        <v>7.9583333333327275E-2</v>
      </c>
      <c r="Q50" s="63">
        <f t="shared" si="5"/>
        <v>1.9099999999998545</v>
      </c>
      <c r="R50" s="46"/>
      <c r="S50" s="49"/>
      <c r="T50" s="43">
        <v>1</v>
      </c>
    </row>
    <row r="51" spans="1:20" ht="29.15" customHeight="1" x14ac:dyDescent="0.35">
      <c r="A51" s="5">
        <v>8</v>
      </c>
      <c r="B51" s="30" t="str">
        <f t="shared" si="8"/>
        <v>ABC CH 21 Queensland</v>
      </c>
      <c r="C51" s="31">
        <f>D29</f>
        <v>0</v>
      </c>
      <c r="D51" s="31" t="str">
        <f>E29</f>
        <v xml:space="preserve">Queensland </v>
      </c>
      <c r="E51" s="47">
        <v>6570</v>
      </c>
      <c r="F51" s="47">
        <v>6568.09</v>
      </c>
      <c r="G51" s="48">
        <f t="shared" si="6"/>
        <v>0.99970928462709285</v>
      </c>
      <c r="H51" s="55"/>
      <c r="I51" s="45">
        <v>1</v>
      </c>
      <c r="J51" s="60" t="s">
        <v>15</v>
      </c>
      <c r="K51" s="59">
        <v>5</v>
      </c>
      <c r="L51" s="60" t="s">
        <v>14</v>
      </c>
      <c r="M51" s="61">
        <f t="shared" si="1"/>
        <v>1.0833333333333333</v>
      </c>
      <c r="N51" s="62">
        <f t="shared" si="2"/>
        <v>3.4444444444438387E-2</v>
      </c>
      <c r="O51" s="63">
        <f t="shared" si="7"/>
        <v>0.82666666666652122</v>
      </c>
      <c r="P51" s="44">
        <f t="shared" si="4"/>
        <v>7.9583333333327275E-2</v>
      </c>
      <c r="Q51" s="63">
        <f t="shared" si="5"/>
        <v>1.9099999999998545</v>
      </c>
      <c r="R51" s="46"/>
      <c r="S51" s="49"/>
      <c r="T51" s="43">
        <v>1</v>
      </c>
    </row>
    <row r="52" spans="1:20" ht="29.15" customHeight="1" x14ac:dyDescent="0.35">
      <c r="A52" s="5">
        <v>9</v>
      </c>
      <c r="B52" s="30" t="str">
        <f t="shared" si="8"/>
        <v>ABC CH 21 Sydney</v>
      </c>
      <c r="C52" s="31">
        <f>D30</f>
        <v>0</v>
      </c>
      <c r="D52" s="31" t="str">
        <f>E30</f>
        <v>Sydney</v>
      </c>
      <c r="E52" s="47">
        <v>6570</v>
      </c>
      <c r="F52" s="47">
        <v>6566.57</v>
      </c>
      <c r="G52" s="48">
        <f t="shared" si="6"/>
        <v>0.99947792998477925</v>
      </c>
      <c r="H52" s="55"/>
      <c r="I52" s="45">
        <v>2</v>
      </c>
      <c r="J52" s="60" t="s">
        <v>15</v>
      </c>
      <c r="K52" s="59">
        <v>7</v>
      </c>
      <c r="L52" s="60" t="s">
        <v>14</v>
      </c>
      <c r="M52" s="61">
        <f t="shared" si="1"/>
        <v>2.1166666666666667</v>
      </c>
      <c r="N52" s="62">
        <f t="shared" si="2"/>
        <v>5.472222222223435E-2</v>
      </c>
      <c r="O52" s="63">
        <f t="shared" si="7"/>
        <v>1.3133333333336243</v>
      </c>
      <c r="P52" s="44">
        <f t="shared" si="4"/>
        <v>0.14291666666667879</v>
      </c>
      <c r="Q52" s="63">
        <f t="shared" si="5"/>
        <v>3.430000000000291</v>
      </c>
      <c r="R52" s="46"/>
      <c r="S52" s="49"/>
      <c r="T52" s="43">
        <v>1</v>
      </c>
    </row>
    <row r="53" spans="1:20" ht="29.15" customHeight="1" x14ac:dyDescent="0.35">
      <c r="A53" s="5">
        <v>10</v>
      </c>
      <c r="B53" s="30" t="str">
        <f t="shared" si="8"/>
        <v>ABC CH 21 NSW</v>
      </c>
      <c r="C53" s="31">
        <f>D31</f>
        <v>0</v>
      </c>
      <c r="D53" s="31" t="str">
        <f>E31</f>
        <v xml:space="preserve">New South Wales </v>
      </c>
      <c r="E53" s="47">
        <v>6570</v>
      </c>
      <c r="F53" s="47">
        <v>6566.57</v>
      </c>
      <c r="G53" s="48">
        <f t="shared" si="6"/>
        <v>0.99947792998477925</v>
      </c>
      <c r="H53" s="55"/>
      <c r="I53" s="45">
        <v>2</v>
      </c>
      <c r="J53" s="60" t="s">
        <v>15</v>
      </c>
      <c r="K53" s="59">
        <v>7</v>
      </c>
      <c r="L53" s="60" t="s">
        <v>14</v>
      </c>
      <c r="M53" s="61">
        <f t="shared" si="1"/>
        <v>2.1166666666666667</v>
      </c>
      <c r="N53" s="62">
        <f t="shared" si="2"/>
        <v>5.472222222223435E-2</v>
      </c>
      <c r="O53" s="63">
        <f t="shared" si="7"/>
        <v>1.3133333333336243</v>
      </c>
      <c r="P53" s="44">
        <f t="shared" si="4"/>
        <v>0.14291666666667879</v>
      </c>
      <c r="Q53" s="63">
        <f t="shared" si="5"/>
        <v>3.430000000000291</v>
      </c>
      <c r="R53" s="46"/>
      <c r="S53" s="49"/>
      <c r="T53" s="43">
        <v>1</v>
      </c>
    </row>
    <row r="54" spans="1:20" ht="29.15" customHeight="1" x14ac:dyDescent="0.35">
      <c r="A54" s="5">
        <v>11</v>
      </c>
      <c r="B54" s="30" t="str">
        <f t="shared" si="8"/>
        <v>ABC CH 21 ACT</v>
      </c>
      <c r="C54" s="31">
        <f>D32</f>
        <v>0</v>
      </c>
      <c r="D54" s="31" t="str">
        <f>E32</f>
        <v>ACT</v>
      </c>
      <c r="E54" s="47">
        <v>6570</v>
      </c>
      <c r="F54" s="47">
        <v>6566.48</v>
      </c>
      <c r="G54" s="48">
        <f t="shared" si="6"/>
        <v>0.99946423135464224</v>
      </c>
      <c r="H54" s="55"/>
      <c r="I54" s="45">
        <v>2</v>
      </c>
      <c r="J54" s="60" t="s">
        <v>15</v>
      </c>
      <c r="K54" s="59">
        <v>11</v>
      </c>
      <c r="L54" s="60" t="s">
        <v>14</v>
      </c>
      <c r="M54" s="61">
        <f t="shared" si="1"/>
        <v>2.1833333333333331</v>
      </c>
      <c r="N54" s="62">
        <f t="shared" si="2"/>
        <v>5.5694444444462643E-2</v>
      </c>
      <c r="O54" s="63">
        <f t="shared" si="7"/>
        <v>1.3366666666671034</v>
      </c>
      <c r="P54" s="44">
        <f t="shared" si="4"/>
        <v>0.14666666666668485</v>
      </c>
      <c r="Q54" s="63">
        <f t="shared" si="5"/>
        <v>3.5200000000004366</v>
      </c>
      <c r="R54" s="46"/>
      <c r="S54" s="49"/>
      <c r="T54" s="43">
        <v>1</v>
      </c>
    </row>
    <row r="55" spans="1:20" ht="29.15" customHeight="1" x14ac:dyDescent="0.35">
      <c r="A55" s="5">
        <v>12</v>
      </c>
      <c r="B55" s="30" t="str">
        <f t="shared" si="8"/>
        <v>ABC CH 21 Melbourne</v>
      </c>
      <c r="C55" s="31">
        <f>D33</f>
        <v>0</v>
      </c>
      <c r="D55" s="31" t="str">
        <f>E33</f>
        <v>Melbourne</v>
      </c>
      <c r="E55" s="47">
        <v>6570</v>
      </c>
      <c r="F55" s="47">
        <v>6567</v>
      </c>
      <c r="G55" s="48">
        <f t="shared" si="6"/>
        <v>0.99954337899543377</v>
      </c>
      <c r="H55" s="55"/>
      <c r="I55" s="45">
        <v>2</v>
      </c>
      <c r="J55" s="60" t="s">
        <v>15</v>
      </c>
      <c r="K55" s="59">
        <v>0</v>
      </c>
      <c r="L55" s="60" t="s">
        <v>14</v>
      </c>
      <c r="M55" s="61">
        <f t="shared" si="1"/>
        <v>2</v>
      </c>
      <c r="N55" s="62">
        <f t="shared" si="2"/>
        <v>4.1666666666666664E-2</v>
      </c>
      <c r="O55" s="63">
        <f t="shared" si="7"/>
        <v>1</v>
      </c>
      <c r="P55" s="44">
        <f t="shared" si="4"/>
        <v>0.125</v>
      </c>
      <c r="Q55" s="63">
        <f t="shared" si="5"/>
        <v>3</v>
      </c>
      <c r="R55" s="46"/>
      <c r="S55" s="49"/>
      <c r="T55" s="43">
        <v>1</v>
      </c>
    </row>
    <row r="56" spans="1:20" ht="29.15" customHeight="1" x14ac:dyDescent="0.35">
      <c r="A56" s="5">
        <v>13</v>
      </c>
      <c r="B56" s="30" t="str">
        <f t="shared" si="8"/>
        <v>ABC CH 21 Victoria</v>
      </c>
      <c r="C56" s="31">
        <f>D34</f>
        <v>0</v>
      </c>
      <c r="D56" s="31" t="str">
        <f>E34</f>
        <v>Victoria</v>
      </c>
      <c r="E56" s="47">
        <v>6570</v>
      </c>
      <c r="F56" s="47">
        <v>6567</v>
      </c>
      <c r="G56" s="48">
        <f t="shared" si="6"/>
        <v>0.99954337899543377</v>
      </c>
      <c r="H56" s="56"/>
      <c r="I56" s="45">
        <v>2</v>
      </c>
      <c r="J56" s="60" t="s">
        <v>15</v>
      </c>
      <c r="K56" s="59">
        <v>0</v>
      </c>
      <c r="L56" s="60" t="s">
        <v>14</v>
      </c>
      <c r="M56" s="61">
        <f t="shared" si="1"/>
        <v>2</v>
      </c>
      <c r="N56" s="62">
        <f t="shared" si="2"/>
        <v>4.1666666666666664E-2</v>
      </c>
      <c r="O56" s="63">
        <f t="shared" si="7"/>
        <v>1</v>
      </c>
      <c r="P56" s="44">
        <f t="shared" si="4"/>
        <v>0.125</v>
      </c>
      <c r="Q56" s="63">
        <f t="shared" si="5"/>
        <v>3</v>
      </c>
      <c r="R56" s="46"/>
      <c r="S56" s="49"/>
      <c r="T56" s="43">
        <v>1</v>
      </c>
    </row>
    <row r="57" spans="1:20" ht="29.15" customHeight="1" x14ac:dyDescent="0.35">
      <c r="A57" s="5">
        <v>14</v>
      </c>
      <c r="B57" s="30" t="str">
        <f t="shared" si="8"/>
        <v>ABC CH 21 Hobart</v>
      </c>
      <c r="C57" s="31">
        <f>D35</f>
        <v>0</v>
      </c>
      <c r="D57" s="31" t="str">
        <f>E35</f>
        <v>Hobart</v>
      </c>
      <c r="E57" s="47">
        <v>6570</v>
      </c>
      <c r="F57" s="47">
        <v>6567.08</v>
      </c>
      <c r="G57" s="48">
        <f t="shared" si="6"/>
        <v>0.99955555555555553</v>
      </c>
      <c r="H57" s="56"/>
      <c r="I57" s="45">
        <v>2</v>
      </c>
      <c r="J57" s="60" t="s">
        <v>15</v>
      </c>
      <c r="K57" s="59">
        <v>1</v>
      </c>
      <c r="L57" s="60" t="s">
        <v>14</v>
      </c>
      <c r="M57" s="61">
        <f t="shared" si="1"/>
        <v>2.0166666666666666</v>
      </c>
      <c r="N57" s="62">
        <f t="shared" si="2"/>
        <v>3.7638888888891921E-2</v>
      </c>
      <c r="O57" s="63">
        <f t="shared" si="7"/>
        <v>0.90333333333340615</v>
      </c>
      <c r="P57" s="44">
        <f t="shared" si="4"/>
        <v>0.1216666666666697</v>
      </c>
      <c r="Q57" s="63">
        <f t="shared" si="5"/>
        <v>2.9200000000000728</v>
      </c>
      <c r="R57" s="46"/>
      <c r="S57" s="49"/>
      <c r="T57" s="43">
        <v>1</v>
      </c>
    </row>
    <row r="58" spans="1:20" ht="29.15" customHeight="1" x14ac:dyDescent="0.35">
      <c r="A58" s="5">
        <v>15</v>
      </c>
      <c r="B58" s="30" t="str">
        <f t="shared" si="8"/>
        <v>ABC CH 21 Tasmania</v>
      </c>
      <c r="C58" s="31">
        <f>D36</f>
        <v>0</v>
      </c>
      <c r="D58" s="31" t="str">
        <f>E36</f>
        <v>Tasmania</v>
      </c>
      <c r="E58" s="47">
        <v>6570</v>
      </c>
      <c r="F58" s="47">
        <v>6567.08</v>
      </c>
      <c r="G58" s="48">
        <f t="shared" si="6"/>
        <v>0.99955555555555553</v>
      </c>
      <c r="H58" s="56"/>
      <c r="I58" s="45">
        <v>2</v>
      </c>
      <c r="J58" s="60" t="s">
        <v>15</v>
      </c>
      <c r="K58" s="59">
        <v>1</v>
      </c>
      <c r="L58" s="60" t="s">
        <v>14</v>
      </c>
      <c r="M58" s="61">
        <f t="shared" si="1"/>
        <v>2.0166666666666666</v>
      </c>
      <c r="N58" s="62">
        <f t="shared" si="2"/>
        <v>3.7638888888891921E-2</v>
      </c>
      <c r="O58" s="63">
        <f t="shared" si="7"/>
        <v>0.90333333333340615</v>
      </c>
      <c r="P58" s="44">
        <f t="shared" si="4"/>
        <v>0.1216666666666697</v>
      </c>
      <c r="Q58" s="63">
        <f t="shared" si="5"/>
        <v>2.9200000000000728</v>
      </c>
      <c r="R58" s="46"/>
      <c r="S58" s="49"/>
      <c r="T58" s="43">
        <v>1</v>
      </c>
    </row>
    <row r="59" spans="1:20" ht="30" customHeight="1" thickBot="1" x14ac:dyDescent="0.4">
      <c r="A59" s="5"/>
      <c r="B59" s="68"/>
      <c r="C59" s="68"/>
      <c r="D59" s="68"/>
      <c r="E59" s="69"/>
      <c r="F59" s="69"/>
      <c r="G59" s="70"/>
      <c r="H59" s="71"/>
      <c r="I59" s="72"/>
      <c r="J59" s="72"/>
      <c r="K59" s="72"/>
      <c r="L59" s="71"/>
      <c r="M59" s="71"/>
      <c r="N59" s="68"/>
      <c r="O59" s="68"/>
      <c r="P59" s="73"/>
      <c r="Q59" s="73"/>
      <c r="R59" s="68"/>
      <c r="S59" s="68"/>
      <c r="T59" s="74"/>
    </row>
    <row r="60" spans="1:20" s="3" customFormat="1" ht="30" customHeight="1" thickBot="1" x14ac:dyDescent="0.4">
      <c r="A60" s="32"/>
      <c r="B60" s="121" t="s">
        <v>32</v>
      </c>
      <c r="C60" s="122"/>
      <c r="D60" s="122"/>
      <c r="E60" s="122"/>
      <c r="F60" s="122"/>
      <c r="G60" s="122"/>
      <c r="H60" s="122"/>
      <c r="I60" s="122"/>
      <c r="J60" s="122"/>
      <c r="K60" s="122"/>
      <c r="L60" s="122"/>
      <c r="M60" s="122"/>
      <c r="N60" s="122"/>
      <c r="O60" s="122"/>
      <c r="P60" s="122"/>
      <c r="Q60" s="122"/>
      <c r="R60" s="122"/>
      <c r="S60" s="122"/>
      <c r="T60" s="123"/>
    </row>
    <row r="61" spans="1:20" ht="112.25" customHeight="1" thickBot="1" x14ac:dyDescent="0.4">
      <c r="A61" s="16"/>
      <c r="B61" s="88" t="s">
        <v>34</v>
      </c>
      <c r="C61" s="89"/>
      <c r="D61" s="89"/>
      <c r="E61" s="89"/>
      <c r="F61" s="89"/>
      <c r="G61" s="89"/>
      <c r="H61" s="89"/>
      <c r="I61" s="89"/>
      <c r="J61" s="89"/>
      <c r="K61" s="89"/>
      <c r="L61" s="89"/>
      <c r="M61" s="89"/>
      <c r="N61" s="89"/>
      <c r="O61" s="89"/>
      <c r="P61" s="89"/>
      <c r="Q61" s="89"/>
      <c r="R61" s="89"/>
      <c r="S61" s="89"/>
      <c r="T61" s="90"/>
    </row>
    <row r="62" spans="1:20" ht="409.5" customHeight="1" thickBot="1" x14ac:dyDescent="0.4">
      <c r="A62" s="8"/>
      <c r="B62" s="91" t="s">
        <v>67</v>
      </c>
      <c r="C62" s="92"/>
      <c r="D62" s="92"/>
      <c r="E62" s="92"/>
      <c r="F62" s="92"/>
      <c r="G62" s="92"/>
      <c r="H62" s="92"/>
      <c r="I62" s="92"/>
      <c r="J62" s="92"/>
      <c r="K62" s="92"/>
      <c r="L62" s="92"/>
      <c r="M62" s="92"/>
      <c r="N62" s="92"/>
      <c r="O62" s="92"/>
      <c r="P62" s="92"/>
      <c r="Q62" s="92"/>
      <c r="R62" s="92"/>
      <c r="S62" s="92"/>
      <c r="T62" s="93"/>
    </row>
  </sheetData>
  <sheetProtection selectLockedCells="1"/>
  <mergeCells count="75">
    <mergeCell ref="B38:Q38"/>
    <mergeCell ref="B11:Q11"/>
    <mergeCell ref="B13:Q13"/>
    <mergeCell ref="B3:Q4"/>
    <mergeCell ref="B7:Q7"/>
    <mergeCell ref="B8:Q8"/>
    <mergeCell ref="B9:Q9"/>
    <mergeCell ref="M27:Q27"/>
    <mergeCell ref="M28:Q28"/>
    <mergeCell ref="M29:Q29"/>
    <mergeCell ref="M30:Q30"/>
    <mergeCell ref="M31:Q31"/>
    <mergeCell ref="M32:Q32"/>
    <mergeCell ref="M33:Q33"/>
    <mergeCell ref="E29:L29"/>
    <mergeCell ref="E30:L30"/>
    <mergeCell ref="M35:Q35"/>
    <mergeCell ref="M36:Q36"/>
    <mergeCell ref="M34:Q34"/>
    <mergeCell ref="E32:L32"/>
    <mergeCell ref="E33:L33"/>
    <mergeCell ref="E34:L34"/>
    <mergeCell ref="E35:L35"/>
    <mergeCell ref="E36:L36"/>
    <mergeCell ref="E25:L25"/>
    <mergeCell ref="E26:L26"/>
    <mergeCell ref="E27:L27"/>
    <mergeCell ref="E28:L28"/>
    <mergeCell ref="E31:L31"/>
    <mergeCell ref="B32:C32"/>
    <mergeCell ref="B33:C33"/>
    <mergeCell ref="B19:Q19"/>
    <mergeCell ref="M22:Q22"/>
    <mergeCell ref="M23:Q23"/>
    <mergeCell ref="M24:Q24"/>
    <mergeCell ref="M25:Q25"/>
    <mergeCell ref="M26:Q26"/>
    <mergeCell ref="E21:L21"/>
    <mergeCell ref="E22:L22"/>
    <mergeCell ref="E23:L23"/>
    <mergeCell ref="E24:L24"/>
    <mergeCell ref="B61:T61"/>
    <mergeCell ref="B62:T62"/>
    <mergeCell ref="B41:G41"/>
    <mergeCell ref="B42:G42"/>
    <mergeCell ref="B40:G40"/>
    <mergeCell ref="S40:T40"/>
    <mergeCell ref="S41:T42"/>
    <mergeCell ref="I43:M43"/>
    <mergeCell ref="I41:Q42"/>
    <mergeCell ref="P43:Q43"/>
    <mergeCell ref="N43:O43"/>
    <mergeCell ref="I40:Q40"/>
    <mergeCell ref="B60:T60"/>
    <mergeCell ref="B34:C34"/>
    <mergeCell ref="B35:C35"/>
    <mergeCell ref="B36:C36"/>
    <mergeCell ref="B17:C17"/>
    <mergeCell ref="B26:C26"/>
    <mergeCell ref="B27:C27"/>
    <mergeCell ref="B28:C28"/>
    <mergeCell ref="B22:C22"/>
    <mergeCell ref="B23:C23"/>
    <mergeCell ref="B24:C24"/>
    <mergeCell ref="B25:C25"/>
    <mergeCell ref="B29:C29"/>
    <mergeCell ref="B31:C31"/>
    <mergeCell ref="B30:C30"/>
    <mergeCell ref="B16:C16"/>
    <mergeCell ref="B21:C21"/>
    <mergeCell ref="B15:Q15"/>
    <mergeCell ref="E16:Q16"/>
    <mergeCell ref="E17:Q17"/>
    <mergeCell ref="M21:Q21"/>
    <mergeCell ref="B20:Q20"/>
  </mergeCells>
  <conditionalFormatting sqref="J44:J58">
    <cfRule type="notContainsText" priority="5" operator="notContains" text="hrs">
      <formula>ISERROR(SEARCH("hrs",J44))</formula>
    </cfRule>
    <cfRule type="notContainsText" priority="6" operator="notContains" text="hrs">
      <formula>ISERROR(SEARCH("hrs",J44))</formula>
    </cfRule>
  </conditionalFormatting>
  <dataValidations count="1">
    <dataValidation type="custom" allowBlank="1" showInputMessage="1" showErrorMessage="1" sqref="J44"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8" max="19" man="1"/>
    <brk id="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2.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4.xml><?xml version="1.0" encoding="utf-8"?>
<ds:datastoreItem xmlns:ds="http://schemas.openxmlformats.org/officeDocument/2006/customXml" ds:itemID="{DBC0B98D-DF63-4E38-B6C3-3D6EFA74A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2023-02-14T03:46:59Z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