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12" documentId="8_{51F56DD4-DDCF-4E4D-AF54-64CB37778B73}" xr6:coauthVersionLast="47" xr6:coauthVersionMax="47" xr10:uidLastSave="{3DDFEFB2-E56B-4D39-A47A-03CD5FB16D3B}"/>
  <bookViews>
    <workbookView xWindow="0" yWindow="6210" windowWidth="10800" windowHeight="6375"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 l="1"/>
  <c r="B41" i="2"/>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 r="D44" i="2" l="1"/>
  <c r="C44" i="2"/>
  <c r="B44" i="2"/>
  <c r="D45" i="2" l="1"/>
  <c r="C45" i="2"/>
  <c r="B45" i="2"/>
  <c r="D43" i="2"/>
  <c r="C43" i="2"/>
  <c r="B43" i="2"/>
  <c r="D46" i="2"/>
  <c r="C46" i="2"/>
  <c r="B46" i="2"/>
  <c r="C41" i="2" l="1"/>
  <c r="D41" i="2"/>
  <c r="C42" i="2"/>
  <c r="D42" i="2"/>
  <c r="D47" i="2" l="1"/>
  <c r="D48" i="2"/>
  <c r="D49" i="2"/>
  <c r="D50" i="2"/>
  <c r="D51" i="2"/>
  <c r="D52" i="2"/>
  <c r="C49" i="2" l="1"/>
  <c r="C50" i="2"/>
  <c r="C51" i="2"/>
  <c r="C52" i="2"/>
  <c r="C47" i="2"/>
  <c r="C48" i="2"/>
  <c r="B47" i="2" l="1"/>
  <c r="B48" i="2"/>
  <c r="B49" i="2"/>
  <c r="B50" i="2"/>
  <c r="B51" i="2"/>
  <c r="B52" i="2"/>
</calcChain>
</file>

<file path=xl/sharedStrings.xml><?xml version="1.0" encoding="utf-8"?>
<sst xmlns="http://schemas.openxmlformats.org/spreadsheetml/2006/main" count="98" uniqueCount="67">
  <si>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</si>
  <si>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</si>
  <si>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</si>
  <si>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</si>
  <si>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</si>
  <si>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</si>
  <si>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</si>
  <si>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</si>
  <si>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</si>
  <si>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</si>
  <si>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</si>
  <si>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</si>
  <si>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</si>
  <si>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</si>
  <si>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</si>
  <si>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</si>
  <si>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</si>
  <si>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</si>
  <si>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</si>
  <si>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</si>
  <si>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</si>
  <si>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</si>
  <si>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</si>
  <si>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</si>
  <si>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</si>
  <si>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</si>
  <si>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</si>
  <si>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</si>
  <si>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</si>
  <si>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</si>
  <si>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</si>
  <si>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</si>
  <si>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</si>
  <si>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</si>
  <si>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</si>
  <si>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</si>
  <si>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AMN</t>
  </si>
  <si>
    <t>Griffith &amp; MIA TV1</t>
  </si>
  <si>
    <t>WIN Television Griffith Pty Ltd</t>
  </si>
  <si>
    <t>SDS</t>
  </si>
  <si>
    <t>Mt Gambier/South East TV1</t>
  </si>
  <si>
    <t>WIN Television SA Pty Ltd</t>
  </si>
  <si>
    <t>RDS</t>
  </si>
  <si>
    <t>Riverland TV1</t>
  </si>
  <si>
    <t>MDN</t>
  </si>
  <si>
    <t>MDV</t>
  </si>
  <si>
    <t>Mildura/Sunraysia TV1</t>
  </si>
  <si>
    <t>Mildura Digital Television Pty Ltd</t>
  </si>
  <si>
    <t>MGS</t>
  </si>
  <si>
    <t>LRS</t>
  </si>
  <si>
    <t>South West &amp; Great Southern TV1</t>
  </si>
  <si>
    <t>West Digital Television No. 1 Pty Ltd</t>
  </si>
  <si>
    <t>SDW</t>
  </si>
  <si>
    <t>GDW</t>
  </si>
  <si>
    <t>Geraldton TV1</t>
  </si>
  <si>
    <t>West Digital Television No. 2 Pty Ltd</t>
  </si>
  <si>
    <t>West Digital Television No. 3 Pty Ltd</t>
  </si>
  <si>
    <t>West Digital Television No. 4 Pty Ltd</t>
  </si>
  <si>
    <t>Kalgoorlie TV1</t>
  </si>
  <si>
    <t>VDW</t>
  </si>
  <si>
    <t>WDW</t>
  </si>
  <si>
    <t>Western Zone TV1</t>
  </si>
  <si>
    <t>SVW</t>
  </si>
  <si>
    <t>Western Australia TV3</t>
  </si>
  <si>
    <t>WA Remote (Viewer Access Satellite Television - WA Satco)</t>
  </si>
  <si>
    <t>WIN TV</t>
  </si>
  <si>
    <t>All WIN (Seven) services take 100% of source programming from either the Seven Network's ATN Sydney service (feeding AMN) or SAS Adelaide service (feeding SDS &amp; RDS).                                                                                           The last 12 months saw a significant reduction in lost minutes across all channels. There were a total of 34.57 minutes lost due to unforeseen technical difficulties. The majority of these lost minutes were related to two incidents in October and November 2020, which saw 5.88 and 7.68 minutes respectively lost on Perth TV1 due to Ai-Media major network outages, and three separate isolated incidents in Queensland regional markets.
.
All WIN (Nine) services take 100% of source programming from either the Nine Network's TCN Sydney service (feeding MDN), GTV Melbourne service (feeding MDV), NWS Adelaide service (feeding MGS &amp; LRS) or STW Perth service (feeding SDW, GDW, VDW, WDW &amp; SVW).                                                                                                                                                                                                                                                                                                              Captions missing due to: 
 Inserter/Equipment failures = unforeseen technical difficulties, 
Software failures = unfreseen technical difficulties,
Network connectivity failures = unfreseen teechnical dificulties, 
Problems using caption teechnology = huiman error,
Human error/scheduling conflicts = human error.
Procedures in place to ensure compliance include: Monthly performance review meetings with caption provider, Quarterley Caption Review by HENGE DESIGN PTY LTD (independant auditor of caption provider's end to end systems) , On-Air and Off-Air monitoring of captions at the National Playout Centre, regular spot checks of caption quality by Channel 9 staff and captioning staff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</si>
</sst>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5">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64" fontId="8" fillId="6" borderId="3" xfId="1" applyNumberFormat="1" applyFont="1" applyFill="1" applyBorder="1" applyAlignment="1" applyProtection="1">
      <alignment horizontal="righ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B45" zoomScale="66" zoomScaleNormal="66" zoomScaleSheetLayoutView="100" workbookViewId="0">
      <selection activeCell="B56" sqref="B56:T56"/>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92" t="s">
        <v>35</v>
      </c>
      <c r="C3" s="92"/>
      <c r="D3" s="92"/>
      <c r="E3" s="92"/>
      <c r="F3" s="92"/>
      <c r="G3" s="92"/>
      <c r="H3" s="92"/>
      <c r="I3" s="92"/>
      <c r="J3" s="92"/>
      <c r="K3" s="92"/>
      <c r="L3" s="92"/>
      <c r="M3" s="92"/>
      <c r="N3" s="92"/>
      <c r="O3" s="92"/>
      <c r="P3" s="92"/>
      <c r="Q3" s="92"/>
      <c r="R3" s="27"/>
    </row>
    <row r="4" spans="1:20" ht="9.75" customHeight="1" x14ac:dyDescent="0.25">
      <c r="B4" s="92"/>
      <c r="C4" s="92"/>
      <c r="D4" s="92"/>
      <c r="E4" s="92"/>
      <c r="F4" s="92"/>
      <c r="G4" s="92"/>
      <c r="H4" s="92"/>
      <c r="I4" s="92"/>
      <c r="J4" s="92"/>
      <c r="K4" s="92"/>
      <c r="L4" s="92"/>
      <c r="M4" s="92"/>
      <c r="N4" s="92"/>
      <c r="O4" s="92"/>
      <c r="P4" s="92"/>
      <c r="Q4" s="92"/>
    </row>
    <row r="5" spans="1:20" hidden="1" x14ac:dyDescent="0.25"/>
    <row r="6" spans="1:20" hidden="1" x14ac:dyDescent="0.25"/>
    <row r="7" spans="1:20" s="18" customFormat="1" ht="18" customHeight="1" x14ac:dyDescent="0.35">
      <c r="A7" s="22"/>
      <c r="B7" s="93" t="s">
        <v>1</v>
      </c>
      <c r="C7" s="93"/>
      <c r="D7" s="93"/>
      <c r="E7" s="93"/>
      <c r="F7" s="93"/>
      <c r="G7" s="93"/>
      <c r="H7" s="93"/>
      <c r="I7" s="93"/>
      <c r="J7" s="93"/>
      <c r="K7" s="93"/>
      <c r="L7" s="93"/>
      <c r="M7" s="93"/>
      <c r="N7" s="93"/>
      <c r="O7" s="93"/>
      <c r="P7" s="93"/>
      <c r="Q7" s="93"/>
      <c r="R7" s="28"/>
      <c r="S7" s="17"/>
      <c r="T7" s="17"/>
    </row>
    <row r="8" spans="1:20" ht="18" customHeight="1" x14ac:dyDescent="0.3">
      <c r="B8" s="94" t="s">
        <v>0</v>
      </c>
      <c r="C8" s="94"/>
      <c r="D8" s="94"/>
      <c r="E8" s="94"/>
      <c r="F8" s="94"/>
      <c r="G8" s="94"/>
      <c r="H8" s="94"/>
      <c r="I8" s="94"/>
      <c r="J8" s="94"/>
      <c r="K8" s="94"/>
      <c r="L8" s="94"/>
      <c r="M8" s="94"/>
      <c r="N8" s="94"/>
      <c r="O8" s="94"/>
      <c r="P8" s="94"/>
      <c r="Q8" s="94"/>
      <c r="R8" s="32"/>
      <c r="S8" s="2"/>
      <c r="T8" s="2"/>
    </row>
    <row r="9" spans="1:20" ht="18" customHeight="1" x14ac:dyDescent="0.3">
      <c r="B9" s="95" t="s">
        <v>25</v>
      </c>
      <c r="C9" s="95"/>
      <c r="D9" s="95"/>
      <c r="E9" s="95"/>
      <c r="F9" s="95"/>
      <c r="G9" s="95"/>
      <c r="H9" s="95"/>
      <c r="I9" s="95"/>
      <c r="J9" s="95"/>
      <c r="K9" s="95"/>
      <c r="L9" s="95"/>
      <c r="M9" s="95"/>
      <c r="N9" s="95"/>
      <c r="O9" s="95"/>
      <c r="P9" s="95"/>
      <c r="Q9" s="95"/>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147" t="s">
        <v>4</v>
      </c>
      <c r="C15" s="147"/>
      <c r="D15" s="147"/>
      <c r="E15" s="147"/>
      <c r="F15" s="147"/>
      <c r="G15" s="147"/>
      <c r="H15" s="147"/>
      <c r="I15" s="147"/>
      <c r="J15" s="147"/>
      <c r="K15" s="147"/>
      <c r="L15" s="147"/>
      <c r="M15" s="147"/>
      <c r="N15" s="147"/>
      <c r="O15" s="147"/>
      <c r="P15" s="147"/>
      <c r="Q15" s="147"/>
      <c r="R15" s="5"/>
      <c r="S15" s="5"/>
      <c r="T15" s="5"/>
    </row>
    <row r="16" spans="1:20" s="20" customFormat="1" ht="45" x14ac:dyDescent="0.25">
      <c r="A16" s="21"/>
      <c r="B16" s="145" t="s">
        <v>2</v>
      </c>
      <c r="C16" s="145"/>
      <c r="D16" s="33" t="s">
        <v>3</v>
      </c>
      <c r="E16" s="148" t="s">
        <v>10</v>
      </c>
      <c r="F16" s="148"/>
      <c r="G16" s="148"/>
      <c r="H16" s="148"/>
      <c r="I16" s="148"/>
      <c r="J16" s="148"/>
      <c r="K16" s="148"/>
      <c r="L16" s="148"/>
      <c r="M16" s="148"/>
      <c r="N16" s="148"/>
      <c r="O16" s="148"/>
      <c r="P16" s="148"/>
      <c r="Q16" s="148"/>
      <c r="R16" s="5"/>
      <c r="S16" s="5"/>
      <c r="T16" s="5"/>
    </row>
    <row r="17" spans="1:21" ht="21.75" customHeight="1" x14ac:dyDescent="0.3">
      <c r="A17" s="6"/>
      <c r="B17" s="144">
        <v>2020</v>
      </c>
      <c r="C17" s="144"/>
      <c r="D17" s="60">
        <v>2021</v>
      </c>
      <c r="E17" s="149"/>
      <c r="F17" s="149"/>
      <c r="G17" s="149"/>
      <c r="H17" s="149"/>
      <c r="I17" s="149"/>
      <c r="J17" s="149"/>
      <c r="K17" s="149"/>
      <c r="L17" s="149"/>
      <c r="M17" s="149"/>
      <c r="N17" s="149"/>
      <c r="O17" s="149"/>
      <c r="P17" s="149"/>
      <c r="Q17" s="149"/>
      <c r="R17" s="5"/>
      <c r="S17" s="5"/>
      <c r="T17" s="2"/>
    </row>
    <row r="18" spans="1:21"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1" ht="14.45" customHeight="1" x14ac:dyDescent="0.25">
      <c r="A19" s="6"/>
      <c r="B19" s="103" t="s">
        <v>31</v>
      </c>
      <c r="C19" s="104"/>
      <c r="D19" s="104"/>
      <c r="E19" s="104"/>
      <c r="F19" s="104"/>
      <c r="G19" s="104"/>
      <c r="H19" s="104"/>
      <c r="I19" s="104"/>
      <c r="J19" s="104"/>
      <c r="K19" s="104"/>
      <c r="L19" s="104"/>
      <c r="M19" s="104"/>
      <c r="N19" s="104"/>
      <c r="O19" s="104"/>
      <c r="P19" s="104"/>
      <c r="Q19" s="105"/>
      <c r="R19" s="5"/>
      <c r="S19" s="5"/>
      <c r="T19" s="5"/>
    </row>
    <row r="20" spans="1:21" ht="20.25" customHeight="1" x14ac:dyDescent="0.25">
      <c r="A20" s="6"/>
      <c r="B20" s="151" t="s">
        <v>65</v>
      </c>
      <c r="C20" s="152"/>
      <c r="D20" s="152"/>
      <c r="E20" s="152"/>
      <c r="F20" s="152"/>
      <c r="G20" s="152"/>
      <c r="H20" s="152"/>
      <c r="I20" s="152"/>
      <c r="J20" s="152"/>
      <c r="K20" s="152"/>
      <c r="L20" s="152"/>
      <c r="M20" s="152"/>
      <c r="N20" s="152"/>
      <c r="O20" s="152"/>
      <c r="P20" s="152"/>
      <c r="Q20" s="153"/>
      <c r="R20" s="5"/>
      <c r="S20" s="5"/>
      <c r="T20" s="5"/>
    </row>
    <row r="21" spans="1:21" ht="24.75" customHeight="1" x14ac:dyDescent="0.25">
      <c r="A21" s="9"/>
      <c r="B21" s="146" t="s">
        <v>7</v>
      </c>
      <c r="C21" s="146"/>
      <c r="D21" s="88" t="s">
        <v>6</v>
      </c>
      <c r="E21" s="106" t="s">
        <v>5</v>
      </c>
      <c r="F21" s="107"/>
      <c r="G21" s="107"/>
      <c r="H21" s="107"/>
      <c r="I21" s="107"/>
      <c r="J21" s="107"/>
      <c r="K21" s="107"/>
      <c r="L21" s="107"/>
      <c r="M21" s="150" t="s">
        <v>16</v>
      </c>
      <c r="N21" s="150"/>
      <c r="O21" s="150"/>
      <c r="P21" s="150"/>
      <c r="Q21" s="150"/>
      <c r="R21" s="5"/>
      <c r="S21" s="5"/>
      <c r="T21" s="5"/>
    </row>
    <row r="22" spans="1:21" x14ac:dyDescent="0.25">
      <c r="A22" s="12">
        <v>1</v>
      </c>
      <c r="B22" s="101" t="s">
        <v>36</v>
      </c>
      <c r="C22" s="102"/>
      <c r="D22" s="48">
        <v>10104</v>
      </c>
      <c r="E22" s="99" t="s">
        <v>37</v>
      </c>
      <c r="F22" s="100"/>
      <c r="G22" s="100"/>
      <c r="H22" s="100"/>
      <c r="I22" s="100"/>
      <c r="J22" s="100"/>
      <c r="K22" s="100"/>
      <c r="L22" s="100"/>
      <c r="M22" s="96" t="s">
        <v>38</v>
      </c>
      <c r="N22" s="97"/>
      <c r="O22" s="97"/>
      <c r="P22" s="97"/>
      <c r="Q22" s="98"/>
      <c r="R22" s="5"/>
      <c r="S22" s="5"/>
      <c r="T22" s="5"/>
    </row>
    <row r="23" spans="1:21" x14ac:dyDescent="0.25">
      <c r="A23" s="12">
        <v>2</v>
      </c>
      <c r="B23" s="101" t="s">
        <v>39</v>
      </c>
      <c r="C23" s="102"/>
      <c r="D23" s="48">
        <v>1130144</v>
      </c>
      <c r="E23" s="99" t="s">
        <v>40</v>
      </c>
      <c r="F23" s="100"/>
      <c r="G23" s="100"/>
      <c r="H23" s="100"/>
      <c r="I23" s="100"/>
      <c r="J23" s="100"/>
      <c r="K23" s="100"/>
      <c r="L23" s="100"/>
      <c r="M23" s="96" t="s">
        <v>41</v>
      </c>
      <c r="N23" s="97"/>
      <c r="O23" s="97"/>
      <c r="P23" s="97"/>
      <c r="Q23" s="98"/>
      <c r="R23" s="5"/>
      <c r="S23" s="5"/>
      <c r="T23" s="5"/>
    </row>
    <row r="24" spans="1:21" x14ac:dyDescent="0.25">
      <c r="A24" s="12">
        <v>3</v>
      </c>
      <c r="B24" s="101" t="s">
        <v>42</v>
      </c>
      <c r="C24" s="102"/>
      <c r="D24" s="48">
        <v>1130145</v>
      </c>
      <c r="E24" s="99" t="s">
        <v>43</v>
      </c>
      <c r="F24" s="100"/>
      <c r="G24" s="100"/>
      <c r="H24" s="100"/>
      <c r="I24" s="100"/>
      <c r="J24" s="100"/>
      <c r="K24" s="100"/>
      <c r="L24" s="100"/>
      <c r="M24" s="96" t="s">
        <v>41</v>
      </c>
      <c r="N24" s="97"/>
      <c r="O24" s="97"/>
      <c r="P24" s="97"/>
      <c r="Q24" s="98"/>
      <c r="R24" s="5"/>
      <c r="S24" s="5"/>
      <c r="T24" s="5"/>
    </row>
    <row r="25" spans="1:21" x14ac:dyDescent="0.25">
      <c r="A25" s="12">
        <v>4</v>
      </c>
      <c r="B25" s="101" t="s">
        <v>44</v>
      </c>
      <c r="C25" s="102"/>
      <c r="D25" s="48">
        <v>1130146</v>
      </c>
      <c r="E25" s="99" t="s">
        <v>37</v>
      </c>
      <c r="F25" s="100"/>
      <c r="G25" s="100"/>
      <c r="H25" s="100"/>
      <c r="I25" s="100"/>
      <c r="J25" s="100"/>
      <c r="K25" s="100"/>
      <c r="L25" s="100"/>
      <c r="M25" s="96" t="s">
        <v>38</v>
      </c>
      <c r="N25" s="97"/>
      <c r="O25" s="97"/>
      <c r="P25" s="97"/>
      <c r="Q25" s="98"/>
      <c r="R25" s="5"/>
      <c r="S25" s="5"/>
      <c r="T25" s="5"/>
    </row>
    <row r="26" spans="1:21" x14ac:dyDescent="0.25">
      <c r="A26" s="12">
        <v>5</v>
      </c>
      <c r="B26" s="101" t="s">
        <v>45</v>
      </c>
      <c r="C26" s="102"/>
      <c r="D26" s="48">
        <v>1150827</v>
      </c>
      <c r="E26" s="99" t="s">
        <v>46</v>
      </c>
      <c r="F26" s="100"/>
      <c r="G26" s="100"/>
      <c r="H26" s="100"/>
      <c r="I26" s="100"/>
      <c r="J26" s="100"/>
      <c r="K26" s="100"/>
      <c r="L26" s="100"/>
      <c r="M26" s="96" t="s">
        <v>47</v>
      </c>
      <c r="N26" s="97"/>
      <c r="O26" s="97"/>
      <c r="P26" s="97"/>
      <c r="Q26" s="98"/>
      <c r="R26" s="5"/>
      <c r="S26" s="5"/>
      <c r="T26" s="5"/>
    </row>
    <row r="27" spans="1:21" x14ac:dyDescent="0.25">
      <c r="A27" s="12">
        <v>6</v>
      </c>
      <c r="B27" s="101" t="s">
        <v>48</v>
      </c>
      <c r="C27" s="102"/>
      <c r="D27" s="48">
        <v>1150799</v>
      </c>
      <c r="E27" s="99" t="s">
        <v>40</v>
      </c>
      <c r="F27" s="100"/>
      <c r="G27" s="100"/>
      <c r="H27" s="100"/>
      <c r="I27" s="100"/>
      <c r="J27" s="100"/>
      <c r="K27" s="100"/>
      <c r="L27" s="100"/>
      <c r="M27" s="96" t="s">
        <v>41</v>
      </c>
      <c r="N27" s="97"/>
      <c r="O27" s="97"/>
      <c r="P27" s="97"/>
      <c r="Q27" s="98"/>
      <c r="R27" s="5"/>
      <c r="S27" s="5"/>
      <c r="T27" s="5"/>
    </row>
    <row r="28" spans="1:21" x14ac:dyDescent="0.25">
      <c r="A28" s="12">
        <v>7</v>
      </c>
      <c r="B28" s="101" t="s">
        <v>49</v>
      </c>
      <c r="C28" s="102"/>
      <c r="D28" s="48">
        <v>1150796</v>
      </c>
      <c r="E28" s="99" t="s">
        <v>43</v>
      </c>
      <c r="F28" s="100"/>
      <c r="G28" s="100"/>
      <c r="H28" s="100"/>
      <c r="I28" s="100"/>
      <c r="J28" s="100"/>
      <c r="K28" s="100"/>
      <c r="L28" s="100"/>
      <c r="M28" s="96" t="s">
        <v>41</v>
      </c>
      <c r="N28" s="97"/>
      <c r="O28" s="97"/>
      <c r="P28" s="97"/>
      <c r="Q28" s="98"/>
      <c r="R28" s="5"/>
      <c r="S28" s="5"/>
      <c r="T28" s="5"/>
    </row>
    <row r="29" spans="1:21" x14ac:dyDescent="0.25">
      <c r="A29" s="12">
        <v>8</v>
      </c>
      <c r="B29" s="101" t="s">
        <v>52</v>
      </c>
      <c r="C29" s="102"/>
      <c r="D29" s="48">
        <v>1130049</v>
      </c>
      <c r="E29" s="99" t="s">
        <v>50</v>
      </c>
      <c r="F29" s="100"/>
      <c r="G29" s="100"/>
      <c r="H29" s="100"/>
      <c r="I29" s="100"/>
      <c r="J29" s="100"/>
      <c r="K29" s="100"/>
      <c r="L29" s="100"/>
      <c r="M29" s="96" t="s">
        <v>51</v>
      </c>
      <c r="N29" s="97"/>
      <c r="O29" s="97"/>
      <c r="P29" s="97"/>
      <c r="Q29" s="98"/>
      <c r="R29" s="5"/>
      <c r="S29" s="5"/>
      <c r="T29" s="5"/>
      <c r="U29" s="5"/>
    </row>
    <row r="30" spans="1:21" x14ac:dyDescent="0.25">
      <c r="A30" s="12">
        <v>9</v>
      </c>
      <c r="B30" s="101" t="s">
        <v>53</v>
      </c>
      <c r="C30" s="102"/>
      <c r="D30" s="48">
        <v>1130046</v>
      </c>
      <c r="E30" s="99" t="s">
        <v>54</v>
      </c>
      <c r="F30" s="100"/>
      <c r="G30" s="100"/>
      <c r="H30" s="100"/>
      <c r="I30" s="100"/>
      <c r="J30" s="100"/>
      <c r="K30" s="100"/>
      <c r="L30" s="100"/>
      <c r="M30" s="96" t="s">
        <v>55</v>
      </c>
      <c r="N30" s="97"/>
      <c r="O30" s="97"/>
      <c r="P30" s="97"/>
      <c r="Q30" s="98"/>
      <c r="R30" s="5"/>
      <c r="S30" s="5"/>
      <c r="T30" s="5"/>
    </row>
    <row r="31" spans="1:21" x14ac:dyDescent="0.25">
      <c r="A31" s="12">
        <v>10</v>
      </c>
      <c r="B31" s="101" t="s">
        <v>59</v>
      </c>
      <c r="C31" s="102"/>
      <c r="D31" s="48">
        <v>1130048</v>
      </c>
      <c r="E31" s="99" t="s">
        <v>58</v>
      </c>
      <c r="F31" s="100"/>
      <c r="G31" s="100"/>
      <c r="H31" s="100"/>
      <c r="I31" s="100"/>
      <c r="J31" s="100"/>
      <c r="K31" s="100"/>
      <c r="L31" s="100"/>
      <c r="M31" s="96" t="s">
        <v>56</v>
      </c>
      <c r="N31" s="97"/>
      <c r="O31" s="97"/>
      <c r="P31" s="97"/>
      <c r="Q31" s="98"/>
      <c r="R31" s="5"/>
      <c r="S31" s="5"/>
      <c r="T31" s="5"/>
    </row>
    <row r="32" spans="1:21" x14ac:dyDescent="0.25">
      <c r="A32" s="12">
        <v>11</v>
      </c>
      <c r="B32" s="101" t="s">
        <v>60</v>
      </c>
      <c r="C32" s="102"/>
      <c r="D32" s="48">
        <v>1130047</v>
      </c>
      <c r="E32" s="99" t="s">
        <v>61</v>
      </c>
      <c r="F32" s="100"/>
      <c r="G32" s="100"/>
      <c r="H32" s="100"/>
      <c r="I32" s="100"/>
      <c r="J32" s="100"/>
      <c r="K32" s="100"/>
      <c r="L32" s="100"/>
      <c r="M32" s="96" t="s">
        <v>57</v>
      </c>
      <c r="N32" s="97"/>
      <c r="O32" s="97"/>
      <c r="P32" s="97"/>
      <c r="Q32" s="98"/>
      <c r="R32" s="5"/>
      <c r="S32" s="5"/>
      <c r="T32" s="5"/>
    </row>
    <row r="33" spans="1:21" x14ac:dyDescent="0.25">
      <c r="A33" s="12">
        <v>12</v>
      </c>
      <c r="B33" s="101" t="s">
        <v>62</v>
      </c>
      <c r="C33" s="102"/>
      <c r="D33" s="48">
        <v>1130166</v>
      </c>
      <c r="E33" s="99" t="s">
        <v>63</v>
      </c>
      <c r="F33" s="100"/>
      <c r="G33" s="100"/>
      <c r="H33" s="100"/>
      <c r="I33" s="100"/>
      <c r="J33" s="100"/>
      <c r="K33" s="100"/>
      <c r="L33" s="100"/>
      <c r="M33" s="96" t="s">
        <v>64</v>
      </c>
      <c r="N33" s="97"/>
      <c r="O33" s="97"/>
      <c r="P33" s="97"/>
      <c r="Q33" s="98"/>
      <c r="R33" s="5"/>
      <c r="S33" s="5"/>
      <c r="T33" s="5"/>
    </row>
    <row r="34" spans="1:21" ht="9.75" customHeight="1" x14ac:dyDescent="0.3">
      <c r="A34" s="12"/>
      <c r="B34" s="77"/>
      <c r="C34" s="77"/>
      <c r="D34" s="77"/>
      <c r="E34" s="77"/>
      <c r="F34" s="77"/>
      <c r="G34" s="77"/>
      <c r="H34" s="77"/>
      <c r="I34" s="78"/>
      <c r="J34" s="78"/>
      <c r="K34" s="78"/>
      <c r="L34" s="78"/>
      <c r="M34" s="78"/>
      <c r="N34" s="78"/>
      <c r="O34" s="78"/>
      <c r="P34" s="79"/>
      <c r="Q34" s="79"/>
      <c r="R34" s="13"/>
      <c r="S34" s="2"/>
      <c r="T34" s="2"/>
    </row>
    <row r="35" spans="1:21" ht="80.25" customHeight="1" x14ac:dyDescent="0.3">
      <c r="A35" s="6"/>
      <c r="B35" s="89" t="s">
        <v>26</v>
      </c>
      <c r="C35" s="89"/>
      <c r="D35" s="89"/>
      <c r="E35" s="89"/>
      <c r="F35" s="89"/>
      <c r="G35" s="89"/>
      <c r="H35" s="89"/>
      <c r="I35" s="89"/>
      <c r="J35" s="89"/>
      <c r="K35" s="89"/>
      <c r="L35" s="89"/>
      <c r="M35" s="89"/>
      <c r="N35" s="89"/>
      <c r="O35" s="89"/>
      <c r="P35" s="89"/>
      <c r="Q35" s="89"/>
      <c r="R35" s="5"/>
      <c r="S35" s="5"/>
      <c r="T35" s="2"/>
    </row>
    <row r="36" spans="1:21" ht="9" customHeight="1" thickBot="1" x14ac:dyDescent="0.3"/>
    <row r="37" spans="1:21" s="35" customFormat="1" ht="41.25" customHeight="1" thickBot="1" x14ac:dyDescent="0.3">
      <c r="B37" s="120" t="s">
        <v>21</v>
      </c>
      <c r="C37" s="121"/>
      <c r="D37" s="121"/>
      <c r="E37" s="121"/>
      <c r="F37" s="121"/>
      <c r="G37" s="122"/>
      <c r="H37" s="36"/>
      <c r="I37" s="138" t="s">
        <v>29</v>
      </c>
      <c r="J37" s="139"/>
      <c r="K37" s="139"/>
      <c r="L37" s="139"/>
      <c r="M37" s="139"/>
      <c r="N37" s="139"/>
      <c r="O37" s="139"/>
      <c r="P37" s="139"/>
      <c r="Q37" s="140"/>
      <c r="R37" s="34"/>
      <c r="S37" s="123" t="s">
        <v>22</v>
      </c>
      <c r="T37" s="124"/>
    </row>
    <row r="38" spans="1:21" ht="15" customHeight="1" x14ac:dyDescent="0.25">
      <c r="A38" s="8"/>
      <c r="B38" s="114" t="s">
        <v>9</v>
      </c>
      <c r="C38" s="115"/>
      <c r="D38" s="115"/>
      <c r="E38" s="115"/>
      <c r="F38" s="115"/>
      <c r="G38" s="116"/>
      <c r="H38" s="25"/>
      <c r="I38" s="131" t="s">
        <v>30</v>
      </c>
      <c r="J38" s="132"/>
      <c r="K38" s="132"/>
      <c r="L38" s="132"/>
      <c r="M38" s="132"/>
      <c r="N38" s="132"/>
      <c r="O38" s="132"/>
      <c r="P38" s="132"/>
      <c r="Q38" s="133"/>
      <c r="R38" s="37"/>
      <c r="S38" s="125" t="s">
        <v>27</v>
      </c>
      <c r="T38" s="126"/>
    </row>
    <row r="39" spans="1:21" ht="81.75" customHeight="1" thickBot="1" x14ac:dyDescent="0.3">
      <c r="A39" s="8"/>
      <c r="B39" s="117" t="s">
        <v>11</v>
      </c>
      <c r="C39" s="118"/>
      <c r="D39" s="118"/>
      <c r="E39" s="118"/>
      <c r="F39" s="118"/>
      <c r="G39" s="119"/>
      <c r="H39" s="26"/>
      <c r="I39" s="134"/>
      <c r="J39" s="135"/>
      <c r="K39" s="135"/>
      <c r="L39" s="135"/>
      <c r="M39" s="135"/>
      <c r="N39" s="135"/>
      <c r="O39" s="135"/>
      <c r="P39" s="135"/>
      <c r="Q39" s="136"/>
      <c r="R39" s="38"/>
      <c r="S39" s="127"/>
      <c r="T39" s="128"/>
    </row>
    <row r="40" spans="1:21" s="18" customFormat="1" ht="123" customHeight="1" x14ac:dyDescent="0.25">
      <c r="A40" s="41"/>
      <c r="B40" s="42" t="s">
        <v>7</v>
      </c>
      <c r="C40" s="43" t="s">
        <v>8</v>
      </c>
      <c r="D40" s="43" t="s">
        <v>5</v>
      </c>
      <c r="E40" s="44" t="s">
        <v>12</v>
      </c>
      <c r="F40" s="44" t="s">
        <v>13</v>
      </c>
      <c r="G40" s="45" t="s">
        <v>18</v>
      </c>
      <c r="H40" s="65"/>
      <c r="I40" s="129" t="s">
        <v>17</v>
      </c>
      <c r="J40" s="130"/>
      <c r="K40" s="130"/>
      <c r="L40" s="130"/>
      <c r="M40" s="130"/>
      <c r="N40" s="129" t="s">
        <v>19</v>
      </c>
      <c r="O40" s="137"/>
      <c r="P40" s="130" t="s">
        <v>20</v>
      </c>
      <c r="Q40" s="137"/>
      <c r="R40" s="68"/>
      <c r="S40" s="46" t="s">
        <v>33</v>
      </c>
      <c r="T40" s="47" t="s">
        <v>28</v>
      </c>
    </row>
    <row r="41" spans="1:21" ht="29.1" customHeight="1" x14ac:dyDescent="0.25">
      <c r="A41" s="12">
        <v>1</v>
      </c>
      <c r="B41" s="39" t="str">
        <f t="shared" ref="B41:B52" si="0">B22</f>
        <v>AMN</v>
      </c>
      <c r="C41" s="40">
        <f t="shared" ref="C41:D52" si="1">D22</f>
        <v>10104</v>
      </c>
      <c r="D41" s="40" t="str">
        <f t="shared" si="1"/>
        <v>Griffith &amp; MIA TV1</v>
      </c>
      <c r="E41" s="56">
        <v>6570</v>
      </c>
      <c r="F41" s="56">
        <v>6569.83</v>
      </c>
      <c r="G41" s="154">
        <f t="shared" ref="G41:G52" si="2">IF(ISERROR(F41/E41)," ",F41/E41)</f>
        <v>0.99997412480974124</v>
      </c>
      <c r="H41" s="66"/>
      <c r="I41" s="54">
        <v>0</v>
      </c>
      <c r="J41" s="71" t="s">
        <v>15</v>
      </c>
      <c r="K41" s="70">
        <v>1</v>
      </c>
      <c r="L41" s="71" t="s">
        <v>14</v>
      </c>
      <c r="M41" s="72">
        <f t="shared" ref="M41:M52" si="3">IF(I41+K41&gt;0,(I41*60+K41)/60,"  ")</f>
        <v>1.6666666666666666E-2</v>
      </c>
      <c r="N41" s="73">
        <f t="shared" ref="N41:N52" si="4">IF(ISERROR(O41/24)," ",O41/24)</f>
        <v>6.3888888888919207E-3</v>
      </c>
      <c r="O41" s="74">
        <f t="shared" ref="O41:O52" si="5">IF(ISERROR(IF(M41&gt;0,E41*T41-F41-M41))," ",E41*T41-F41-M41)</f>
        <v>0.1533333333334061</v>
      </c>
      <c r="P41" s="53">
        <f t="shared" ref="P41:P52" si="6">IF(ISERROR(Q41/24)," ",Q41/24)</f>
        <v>7.0833333333363653E-3</v>
      </c>
      <c r="Q41" s="74">
        <f t="shared" ref="Q41:Q52" si="7">IF(ISERROR(IF(M41&gt;0,M41+O41)),"  ",M41+O41)</f>
        <v>0.17000000000007276</v>
      </c>
      <c r="R41" s="69"/>
      <c r="S41" s="58"/>
      <c r="T41" s="52">
        <v>1</v>
      </c>
      <c r="U41" s="59"/>
    </row>
    <row r="42" spans="1:21" ht="29.1" customHeight="1" x14ac:dyDescent="0.25">
      <c r="A42" s="12">
        <v>2</v>
      </c>
      <c r="B42" s="39" t="str">
        <f t="shared" si="0"/>
        <v>SDS</v>
      </c>
      <c r="C42" s="40">
        <f t="shared" si="1"/>
        <v>1130144</v>
      </c>
      <c r="D42" s="40" t="str">
        <f t="shared" si="1"/>
        <v>Mt Gambier/South East TV1</v>
      </c>
      <c r="E42" s="56">
        <v>6570</v>
      </c>
      <c r="F42" s="56">
        <v>6569.92</v>
      </c>
      <c r="G42" s="154">
        <f t="shared" si="2"/>
        <v>0.99998782343987824</v>
      </c>
      <c r="H42" s="66"/>
      <c r="I42" s="54">
        <v>0</v>
      </c>
      <c r="J42" s="71" t="s">
        <v>15</v>
      </c>
      <c r="K42" s="70">
        <v>3</v>
      </c>
      <c r="L42" s="71" t="s">
        <v>14</v>
      </c>
      <c r="M42" s="72">
        <f t="shared" si="3"/>
        <v>0.05</v>
      </c>
      <c r="N42" s="73">
        <f t="shared" si="4"/>
        <v>1.2499999999969682E-3</v>
      </c>
      <c r="O42" s="74">
        <f t="shared" si="5"/>
        <v>2.9999999999927238E-2</v>
      </c>
      <c r="P42" s="53">
        <f t="shared" si="6"/>
        <v>3.3333333333303017E-3</v>
      </c>
      <c r="Q42" s="74">
        <f t="shared" si="7"/>
        <v>7.999999999992724E-2</v>
      </c>
      <c r="R42" s="69"/>
      <c r="S42" s="58"/>
      <c r="T42" s="52">
        <v>1</v>
      </c>
      <c r="U42" s="59"/>
    </row>
    <row r="43" spans="1:21" ht="29.1" customHeight="1" x14ac:dyDescent="0.25">
      <c r="A43" s="12">
        <v>3</v>
      </c>
      <c r="B43" s="39" t="str">
        <f t="shared" si="0"/>
        <v>RDS</v>
      </c>
      <c r="C43" s="40">
        <f t="shared" si="1"/>
        <v>1130145</v>
      </c>
      <c r="D43" s="40" t="str">
        <f t="shared" si="1"/>
        <v>Riverland TV1</v>
      </c>
      <c r="E43" s="56">
        <v>6570</v>
      </c>
      <c r="F43" s="56">
        <v>6569.92</v>
      </c>
      <c r="G43" s="154">
        <f t="shared" si="2"/>
        <v>0.99998782343987824</v>
      </c>
      <c r="H43" s="66"/>
      <c r="I43" s="54">
        <v>0</v>
      </c>
      <c r="J43" s="71" t="s">
        <v>15</v>
      </c>
      <c r="K43" s="70">
        <v>3</v>
      </c>
      <c r="L43" s="71" t="s">
        <v>14</v>
      </c>
      <c r="M43" s="72">
        <f t="shared" si="3"/>
        <v>0.05</v>
      </c>
      <c r="N43" s="73">
        <f t="shared" si="4"/>
        <v>1.2499999999969682E-3</v>
      </c>
      <c r="O43" s="74">
        <f t="shared" si="5"/>
        <v>2.9999999999927238E-2</v>
      </c>
      <c r="P43" s="53">
        <f t="shared" si="6"/>
        <v>3.3333333333303017E-3</v>
      </c>
      <c r="Q43" s="74">
        <f t="shared" si="7"/>
        <v>7.999999999992724E-2</v>
      </c>
      <c r="R43" s="55"/>
      <c r="S43" s="58"/>
      <c r="T43" s="52">
        <v>1</v>
      </c>
      <c r="U43" s="59"/>
    </row>
    <row r="44" spans="1:21" ht="29.1" customHeight="1" x14ac:dyDescent="0.25">
      <c r="A44" s="12">
        <v>4</v>
      </c>
      <c r="B44" s="39" t="str">
        <f t="shared" si="0"/>
        <v>MDN</v>
      </c>
      <c r="C44" s="40">
        <f t="shared" si="1"/>
        <v>1130146</v>
      </c>
      <c r="D44" s="40" t="str">
        <f t="shared" si="1"/>
        <v>Griffith &amp; MIA TV1</v>
      </c>
      <c r="E44" s="56">
        <v>6570</v>
      </c>
      <c r="F44" s="56">
        <v>6567.09</v>
      </c>
      <c r="G44" s="57">
        <f t="shared" si="2"/>
        <v>0.99955707762557078</v>
      </c>
      <c r="H44" s="67"/>
      <c r="I44" s="54">
        <v>2</v>
      </c>
      <c r="J44" s="71" t="s">
        <v>15</v>
      </c>
      <c r="K44" s="70">
        <v>12</v>
      </c>
      <c r="L44" s="71" t="s">
        <v>14</v>
      </c>
      <c r="M44" s="72">
        <f t="shared" si="3"/>
        <v>2.2000000000000002</v>
      </c>
      <c r="N44" s="73">
        <f t="shared" si="4"/>
        <v>2.9583333333327261E-2</v>
      </c>
      <c r="O44" s="74">
        <f t="shared" si="5"/>
        <v>0.7099999999998543</v>
      </c>
      <c r="P44" s="53">
        <f t="shared" si="6"/>
        <v>0.12124999999999393</v>
      </c>
      <c r="Q44" s="74">
        <f t="shared" si="7"/>
        <v>2.9099999999998545</v>
      </c>
      <c r="R44" s="55"/>
      <c r="S44" s="58"/>
      <c r="T44" s="52">
        <v>1</v>
      </c>
      <c r="U44" s="59"/>
    </row>
    <row r="45" spans="1:21" ht="29.1" customHeight="1" x14ac:dyDescent="0.25">
      <c r="A45" s="12">
        <v>5</v>
      </c>
      <c r="B45" s="39" t="str">
        <f t="shared" si="0"/>
        <v>MDV</v>
      </c>
      <c r="C45" s="40">
        <f t="shared" si="1"/>
        <v>1150827</v>
      </c>
      <c r="D45" s="40" t="str">
        <f t="shared" si="1"/>
        <v>Mildura/Sunraysia TV1</v>
      </c>
      <c r="E45" s="56">
        <v>6570</v>
      </c>
      <c r="F45" s="56">
        <v>6568.23</v>
      </c>
      <c r="G45" s="57">
        <f t="shared" si="2"/>
        <v>0.99973059360730587</v>
      </c>
      <c r="H45" s="67"/>
      <c r="I45" s="54">
        <v>1</v>
      </c>
      <c r="J45" s="71" t="s">
        <v>15</v>
      </c>
      <c r="K45" s="70">
        <v>1</v>
      </c>
      <c r="L45" s="71" t="s">
        <v>14</v>
      </c>
      <c r="M45" s="72">
        <f t="shared" si="3"/>
        <v>1.0166666666666666</v>
      </c>
      <c r="N45" s="73">
        <f t="shared" si="4"/>
        <v>3.1388888888907084E-2</v>
      </c>
      <c r="O45" s="74">
        <f t="shared" si="5"/>
        <v>0.75333333333376995</v>
      </c>
      <c r="P45" s="53">
        <f t="shared" si="6"/>
        <v>7.375000000001819E-2</v>
      </c>
      <c r="Q45" s="74">
        <f t="shared" si="7"/>
        <v>1.7700000000004366</v>
      </c>
      <c r="R45" s="55"/>
      <c r="S45" s="58"/>
      <c r="T45" s="52">
        <v>1</v>
      </c>
      <c r="U45" s="59"/>
    </row>
    <row r="46" spans="1:21" ht="29.1" customHeight="1" x14ac:dyDescent="0.25">
      <c r="A46" s="12">
        <v>6</v>
      </c>
      <c r="B46" s="39" t="str">
        <f t="shared" si="0"/>
        <v>MGS</v>
      </c>
      <c r="C46" s="40">
        <f t="shared" si="1"/>
        <v>1150799</v>
      </c>
      <c r="D46" s="40" t="str">
        <f t="shared" si="1"/>
        <v>Mt Gambier/South East TV1</v>
      </c>
      <c r="E46" s="56">
        <v>6570</v>
      </c>
      <c r="F46" s="56">
        <v>6568.28</v>
      </c>
      <c r="G46" s="57">
        <f t="shared" si="2"/>
        <v>0.999738203957382</v>
      </c>
      <c r="H46" s="67"/>
      <c r="I46" s="54">
        <v>1</v>
      </c>
      <c r="J46" s="71" t="s">
        <v>15</v>
      </c>
      <c r="K46" s="70">
        <v>23</v>
      </c>
      <c r="L46" s="71" t="s">
        <v>14</v>
      </c>
      <c r="M46" s="72">
        <f t="shared" si="3"/>
        <v>1.3833333333333333</v>
      </c>
      <c r="N46" s="73">
        <f t="shared" si="4"/>
        <v>1.4027777777788389E-2</v>
      </c>
      <c r="O46" s="74">
        <f t="shared" si="5"/>
        <v>0.33666666666692135</v>
      </c>
      <c r="P46" s="53">
        <f t="shared" si="6"/>
        <v>7.1666666666677273E-2</v>
      </c>
      <c r="Q46" s="74">
        <f t="shared" si="7"/>
        <v>1.7200000000002547</v>
      </c>
      <c r="R46" s="55"/>
      <c r="S46" s="58"/>
      <c r="T46" s="52">
        <v>1</v>
      </c>
    </row>
    <row r="47" spans="1:21" ht="29.1" customHeight="1" x14ac:dyDescent="0.25">
      <c r="A47" s="12">
        <v>7</v>
      </c>
      <c r="B47" s="39" t="str">
        <f t="shared" si="0"/>
        <v>LRS</v>
      </c>
      <c r="C47" s="40">
        <f t="shared" si="1"/>
        <v>1150796</v>
      </c>
      <c r="D47" s="40" t="str">
        <f t="shared" si="1"/>
        <v>Riverland TV1</v>
      </c>
      <c r="E47" s="56">
        <v>6570</v>
      </c>
      <c r="F47" s="56">
        <v>6568.28</v>
      </c>
      <c r="G47" s="57">
        <f t="shared" si="2"/>
        <v>0.999738203957382</v>
      </c>
      <c r="H47" s="67"/>
      <c r="I47" s="54">
        <v>1</v>
      </c>
      <c r="J47" s="71" t="s">
        <v>15</v>
      </c>
      <c r="K47" s="70">
        <v>23</v>
      </c>
      <c r="L47" s="71" t="s">
        <v>14</v>
      </c>
      <c r="M47" s="72">
        <f t="shared" si="3"/>
        <v>1.3833333333333333</v>
      </c>
      <c r="N47" s="73">
        <f t="shared" si="4"/>
        <v>1.4027777777788389E-2</v>
      </c>
      <c r="O47" s="74">
        <f t="shared" si="5"/>
        <v>0.33666666666692135</v>
      </c>
      <c r="P47" s="53">
        <f t="shared" si="6"/>
        <v>7.1666666666677273E-2</v>
      </c>
      <c r="Q47" s="74">
        <f t="shared" si="7"/>
        <v>1.7200000000002547</v>
      </c>
      <c r="R47" s="55"/>
      <c r="S47" s="58"/>
      <c r="T47" s="52">
        <v>1</v>
      </c>
    </row>
    <row r="48" spans="1:21" ht="29.1" customHeight="1" x14ac:dyDescent="0.25">
      <c r="A48" s="12">
        <v>8</v>
      </c>
      <c r="B48" s="39" t="str">
        <f t="shared" si="0"/>
        <v>SDW</v>
      </c>
      <c r="C48" s="40">
        <f t="shared" si="1"/>
        <v>1130049</v>
      </c>
      <c r="D48" s="40" t="str">
        <f t="shared" si="1"/>
        <v>South West &amp; Great Southern TV1</v>
      </c>
      <c r="E48" s="56">
        <v>6570</v>
      </c>
      <c r="F48" s="56">
        <v>6568.62</v>
      </c>
      <c r="G48" s="57">
        <f t="shared" si="2"/>
        <v>0.99978995433789952</v>
      </c>
      <c r="H48" s="67"/>
      <c r="I48" s="54">
        <v>0</v>
      </c>
      <c r="J48" s="71" t="s">
        <v>15</v>
      </c>
      <c r="K48" s="70">
        <v>50</v>
      </c>
      <c r="L48" s="71" t="s">
        <v>14</v>
      </c>
      <c r="M48" s="72">
        <f t="shared" si="3"/>
        <v>0.83333333333333337</v>
      </c>
      <c r="N48" s="73">
        <f t="shared" si="4"/>
        <v>2.2777777777782324E-2</v>
      </c>
      <c r="O48" s="74">
        <f t="shared" si="5"/>
        <v>0.54666666666677577</v>
      </c>
      <c r="P48" s="53">
        <f t="shared" si="6"/>
        <v>5.7500000000004547E-2</v>
      </c>
      <c r="Q48" s="74">
        <f t="shared" si="7"/>
        <v>1.3800000000001091</v>
      </c>
      <c r="R48" s="55"/>
      <c r="S48" s="58"/>
      <c r="T48" s="52">
        <v>1</v>
      </c>
    </row>
    <row r="49" spans="1:21" ht="29.1" customHeight="1" x14ac:dyDescent="0.25">
      <c r="A49" s="12">
        <v>9</v>
      </c>
      <c r="B49" s="39" t="str">
        <f t="shared" si="0"/>
        <v>GDW</v>
      </c>
      <c r="C49" s="40">
        <f t="shared" si="1"/>
        <v>1130046</v>
      </c>
      <c r="D49" s="40" t="str">
        <f t="shared" si="1"/>
        <v>Geraldton TV1</v>
      </c>
      <c r="E49" s="56">
        <v>6570</v>
      </c>
      <c r="F49" s="56">
        <v>6568.62</v>
      </c>
      <c r="G49" s="57">
        <f t="shared" si="2"/>
        <v>0.99978995433789952</v>
      </c>
      <c r="H49" s="67"/>
      <c r="I49" s="54">
        <v>0</v>
      </c>
      <c r="J49" s="71" t="s">
        <v>15</v>
      </c>
      <c r="K49" s="70">
        <v>50</v>
      </c>
      <c r="L49" s="71" t="s">
        <v>14</v>
      </c>
      <c r="M49" s="72">
        <f t="shared" si="3"/>
        <v>0.83333333333333337</v>
      </c>
      <c r="N49" s="73">
        <f t="shared" si="4"/>
        <v>2.2777777777782324E-2</v>
      </c>
      <c r="O49" s="74">
        <f t="shared" si="5"/>
        <v>0.54666666666677577</v>
      </c>
      <c r="P49" s="53">
        <f t="shared" si="6"/>
        <v>5.7500000000004547E-2</v>
      </c>
      <c r="Q49" s="74">
        <f t="shared" si="7"/>
        <v>1.3800000000001091</v>
      </c>
      <c r="R49" s="55"/>
      <c r="S49" s="58"/>
      <c r="T49" s="52">
        <v>1</v>
      </c>
    </row>
    <row r="50" spans="1:21" ht="29.1" customHeight="1" x14ac:dyDescent="0.25">
      <c r="A50" s="12">
        <v>10</v>
      </c>
      <c r="B50" s="39" t="str">
        <f t="shared" si="0"/>
        <v>VDW</v>
      </c>
      <c r="C50" s="40">
        <f t="shared" si="1"/>
        <v>1130048</v>
      </c>
      <c r="D50" s="40" t="str">
        <f t="shared" si="1"/>
        <v>Kalgoorlie TV1</v>
      </c>
      <c r="E50" s="56">
        <v>6570</v>
      </c>
      <c r="F50" s="56">
        <v>6568.62</v>
      </c>
      <c r="G50" s="57">
        <f t="shared" si="2"/>
        <v>0.99978995433789952</v>
      </c>
      <c r="H50" s="67"/>
      <c r="I50" s="54">
        <v>0</v>
      </c>
      <c r="J50" s="71" t="s">
        <v>15</v>
      </c>
      <c r="K50" s="70">
        <v>50</v>
      </c>
      <c r="L50" s="71" t="s">
        <v>14</v>
      </c>
      <c r="M50" s="72">
        <f t="shared" si="3"/>
        <v>0.83333333333333337</v>
      </c>
      <c r="N50" s="73">
        <f t="shared" si="4"/>
        <v>2.2777777777782324E-2</v>
      </c>
      <c r="O50" s="74">
        <f t="shared" si="5"/>
        <v>0.54666666666677577</v>
      </c>
      <c r="P50" s="53">
        <f t="shared" si="6"/>
        <v>5.7500000000004547E-2</v>
      </c>
      <c r="Q50" s="74">
        <f t="shared" si="7"/>
        <v>1.3800000000001091</v>
      </c>
      <c r="R50" s="55"/>
      <c r="S50" s="58"/>
      <c r="T50" s="52">
        <v>1</v>
      </c>
    </row>
    <row r="51" spans="1:21" ht="29.1" customHeight="1" x14ac:dyDescent="0.25">
      <c r="A51" s="12">
        <v>11</v>
      </c>
      <c r="B51" s="39" t="str">
        <f t="shared" si="0"/>
        <v>WDW</v>
      </c>
      <c r="C51" s="40">
        <f t="shared" si="1"/>
        <v>1130047</v>
      </c>
      <c r="D51" s="40" t="str">
        <f t="shared" si="1"/>
        <v>Western Zone TV1</v>
      </c>
      <c r="E51" s="56">
        <v>6570</v>
      </c>
      <c r="F51" s="56">
        <v>6568.62</v>
      </c>
      <c r="G51" s="57">
        <f t="shared" si="2"/>
        <v>0.99978995433789952</v>
      </c>
      <c r="H51" s="67"/>
      <c r="I51" s="54">
        <v>0</v>
      </c>
      <c r="J51" s="71" t="s">
        <v>15</v>
      </c>
      <c r="K51" s="70">
        <v>50</v>
      </c>
      <c r="L51" s="71" t="s">
        <v>14</v>
      </c>
      <c r="M51" s="72">
        <f t="shared" si="3"/>
        <v>0.83333333333333337</v>
      </c>
      <c r="N51" s="73">
        <f t="shared" si="4"/>
        <v>2.2777777777782324E-2</v>
      </c>
      <c r="O51" s="74">
        <f t="shared" si="5"/>
        <v>0.54666666666677577</v>
      </c>
      <c r="P51" s="53">
        <f t="shared" si="6"/>
        <v>5.7500000000004547E-2</v>
      </c>
      <c r="Q51" s="74">
        <f t="shared" si="7"/>
        <v>1.3800000000001091</v>
      </c>
      <c r="R51" s="55"/>
      <c r="S51" s="58"/>
      <c r="T51" s="52">
        <v>1</v>
      </c>
    </row>
    <row r="52" spans="1:21" ht="29.1" customHeight="1" x14ac:dyDescent="0.25">
      <c r="A52" s="12">
        <v>12</v>
      </c>
      <c r="B52" s="39" t="str">
        <f t="shared" si="0"/>
        <v>SVW</v>
      </c>
      <c r="C52" s="40">
        <f t="shared" si="1"/>
        <v>1130166</v>
      </c>
      <c r="D52" s="40" t="str">
        <f t="shared" si="1"/>
        <v>Western Australia TV3</v>
      </c>
      <c r="E52" s="56">
        <v>6570</v>
      </c>
      <c r="F52" s="56">
        <v>6569.61</v>
      </c>
      <c r="G52" s="57">
        <f t="shared" si="2"/>
        <v>0.99994063926940635</v>
      </c>
      <c r="H52" s="67"/>
      <c r="I52" s="54">
        <v>0</v>
      </c>
      <c r="J52" s="71" t="s">
        <v>15</v>
      </c>
      <c r="K52" s="70">
        <v>14</v>
      </c>
      <c r="L52" s="71" t="s">
        <v>14</v>
      </c>
      <c r="M52" s="72">
        <f t="shared" si="3"/>
        <v>0.23333333333333334</v>
      </c>
      <c r="N52" s="73">
        <f t="shared" si="4"/>
        <v>6.52777777779142E-3</v>
      </c>
      <c r="O52" s="74">
        <f t="shared" si="5"/>
        <v>0.15666666666699408</v>
      </c>
      <c r="P52" s="53">
        <f t="shared" si="6"/>
        <v>1.6250000000013642E-2</v>
      </c>
      <c r="Q52" s="74">
        <f t="shared" si="7"/>
        <v>0.39000000000032742</v>
      </c>
      <c r="R52" s="55"/>
      <c r="S52" s="58"/>
      <c r="T52" s="52">
        <v>1</v>
      </c>
    </row>
    <row r="53" spans="1:21" ht="30" customHeight="1" thickBot="1" x14ac:dyDescent="0.3">
      <c r="A53" s="12"/>
      <c r="B53" s="80"/>
      <c r="C53" s="80"/>
      <c r="D53" s="80"/>
      <c r="E53" s="81"/>
      <c r="F53" s="81"/>
      <c r="G53" s="82"/>
      <c r="H53" s="83"/>
      <c r="I53" s="84"/>
      <c r="J53" s="84"/>
      <c r="K53" s="84"/>
      <c r="L53" s="83"/>
      <c r="M53" s="83"/>
      <c r="N53" s="80"/>
      <c r="O53" s="80"/>
      <c r="P53" s="85"/>
      <c r="Q53" s="85"/>
      <c r="R53" s="80"/>
      <c r="S53" s="80"/>
      <c r="T53" s="86"/>
    </row>
    <row r="54" spans="1:21" s="4" customFormat="1" ht="30" customHeight="1" thickBot="1" x14ac:dyDescent="0.3">
      <c r="A54" s="76"/>
      <c r="B54" s="141" t="s">
        <v>32</v>
      </c>
      <c r="C54" s="142"/>
      <c r="D54" s="142"/>
      <c r="E54" s="142"/>
      <c r="F54" s="142"/>
      <c r="G54" s="142"/>
      <c r="H54" s="142"/>
      <c r="I54" s="142"/>
      <c r="J54" s="142"/>
      <c r="K54" s="142"/>
      <c r="L54" s="142"/>
      <c r="M54" s="142"/>
      <c r="N54" s="142"/>
      <c r="O54" s="142"/>
      <c r="P54" s="142"/>
      <c r="Q54" s="142"/>
      <c r="R54" s="142"/>
      <c r="S54" s="142"/>
      <c r="T54" s="143"/>
    </row>
    <row r="55" spans="1:21" ht="112.15" customHeight="1" thickBot="1" x14ac:dyDescent="0.3">
      <c r="A55" s="23"/>
      <c r="B55" s="108" t="s">
        <v>34</v>
      </c>
      <c r="C55" s="109"/>
      <c r="D55" s="109"/>
      <c r="E55" s="109"/>
      <c r="F55" s="109"/>
      <c r="G55" s="109"/>
      <c r="H55" s="109"/>
      <c r="I55" s="109"/>
      <c r="J55" s="109"/>
      <c r="K55" s="109"/>
      <c r="L55" s="109"/>
      <c r="M55" s="109"/>
      <c r="N55" s="109"/>
      <c r="O55" s="109"/>
      <c r="P55" s="109"/>
      <c r="Q55" s="109"/>
      <c r="R55" s="109"/>
      <c r="S55" s="109"/>
      <c r="T55" s="110"/>
      <c r="U55" s="7"/>
    </row>
    <row r="56" spans="1:21" ht="244.5" customHeight="1" thickBot="1" x14ac:dyDescent="0.3">
      <c r="A56" s="11"/>
      <c r="B56" s="111" t="s">
        <v>66</v>
      </c>
      <c r="C56" s="112"/>
      <c r="D56" s="112"/>
      <c r="E56" s="112"/>
      <c r="F56" s="112"/>
      <c r="G56" s="112"/>
      <c r="H56" s="112"/>
      <c r="I56" s="112"/>
      <c r="J56" s="112"/>
      <c r="K56" s="112"/>
      <c r="L56" s="112"/>
      <c r="M56" s="112"/>
      <c r="N56" s="112"/>
      <c r="O56" s="112"/>
      <c r="P56" s="112"/>
      <c r="Q56" s="112"/>
      <c r="R56" s="112"/>
      <c r="S56" s="112"/>
      <c r="T56" s="113"/>
      <c r="U56" s="7"/>
    </row>
  </sheetData>
  <sheetProtection selectLockedCells="1"/>
  <mergeCells count="66">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B32:C32"/>
    <mergeCell ref="B33:C33"/>
    <mergeCell ref="B19:Q19"/>
    <mergeCell ref="M22:Q22"/>
    <mergeCell ref="M23:Q23"/>
    <mergeCell ref="M24:Q24"/>
    <mergeCell ref="M25:Q25"/>
    <mergeCell ref="M26:Q26"/>
    <mergeCell ref="E21:L21"/>
    <mergeCell ref="E22:L22"/>
    <mergeCell ref="E23:L23"/>
    <mergeCell ref="B29:C29"/>
    <mergeCell ref="B31:C31"/>
    <mergeCell ref="E31:L31"/>
    <mergeCell ref="E32:L32"/>
    <mergeCell ref="E33:L33"/>
    <mergeCell ref="E24:L24"/>
    <mergeCell ref="E25:L25"/>
    <mergeCell ref="E26:L26"/>
    <mergeCell ref="E27:L27"/>
    <mergeCell ref="E28:L28"/>
    <mergeCell ref="B35:Q35"/>
    <mergeCell ref="B11:Q11"/>
    <mergeCell ref="B13:Q13"/>
    <mergeCell ref="B3:Q4"/>
    <mergeCell ref="B7:Q7"/>
    <mergeCell ref="B8:Q8"/>
    <mergeCell ref="B9:Q9"/>
    <mergeCell ref="M27:Q27"/>
    <mergeCell ref="M28:Q28"/>
    <mergeCell ref="M29:Q29"/>
    <mergeCell ref="M30:Q30"/>
    <mergeCell ref="M31:Q31"/>
    <mergeCell ref="M32:Q32"/>
    <mergeCell ref="M33:Q33"/>
    <mergeCell ref="E29:L29"/>
    <mergeCell ref="E30:L30"/>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512423-AA03-4AB3-8D9B-D897B49E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5DDAD-DA94-4157-BA13-C806F62AD521}">
  <ds:schemaRefs>
    <ds:schemaRef ds:uri="http://purl.org/dc/elements/1.1/"/>
    <ds:schemaRef ds:uri="http://schemas.microsoft.com/office/2006/metadata/properties"/>
    <ds:schemaRef ds:uri="http://purl.org/dc/term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C0B98D-DF63-4E38-B6C3-3D6EFA74AA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2022-04-15T13:45:17Z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a5e9260d-c761-4408-8e9b-8e5290df7976</vt:lpwstr>
  </property>
  <property fmtid="{D5CDD505-2E9C-101B-9397-08002B2CF9AE}" pid="3" name="ContentTypeId">
    <vt:lpwstr>0x010100100ACE45694B3D4892C74020F839F147</vt:lpwstr>
  </property>
</Properties>
</file>