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07DA16E2-BFEC-4888-811C-0A423BDDA403}" xr6:coauthVersionLast="45" xr6:coauthVersionMax="45" xr10:uidLastSave="{00000000-0000-0000-0000-000000000000}"/>
  <bookViews>
    <workbookView xWindow="-120" yWindow="-120" windowWidth="29040" windowHeight="17640" tabRatio="625" xr2:uid="{00000000-000D-0000-FFFF-FFFF00000000}"/>
  </bookViews>
  <sheets>
    <sheet name="Compliance" sheetId="2" r:id="rId1"/>
  </sheets>
  <definedNames>
    <definedName name="_xlnm.Print_Area" localSheetId="0">Compliance!$A$2:$T$50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2" l="1"/>
  <c r="Q41" i="2" s="1"/>
  <c r="B39" i="2" l="1"/>
  <c r="B38" i="2"/>
  <c r="G38" i="2" l="1"/>
  <c r="G39" i="2"/>
  <c r="G40" i="2"/>
  <c r="G41" i="2"/>
  <c r="G42" i="2"/>
  <c r="G43" i="2"/>
  <c r="G44" i="2"/>
  <c r="G45" i="2"/>
  <c r="G46" i="2"/>
  <c r="M38" i="2" l="1"/>
  <c r="O38" i="2" s="1"/>
  <c r="N38" i="2" s="1"/>
  <c r="M39" i="2"/>
  <c r="O39" i="2" s="1"/>
  <c r="N39" i="2" s="1"/>
  <c r="M40" i="2"/>
  <c r="O40" i="2" s="1"/>
  <c r="M41" i="2"/>
  <c r="N41" i="2" s="1"/>
  <c r="M42" i="2"/>
  <c r="O42" i="2" s="1"/>
  <c r="N42" i="2" s="1"/>
  <c r="M43" i="2"/>
  <c r="O43" i="2" s="1"/>
  <c r="M44" i="2"/>
  <c r="M45" i="2"/>
  <c r="O45" i="2" s="1"/>
  <c r="N45" i="2" s="1"/>
  <c r="M46" i="2"/>
  <c r="N43" i="2" l="1"/>
  <c r="Q43" i="2"/>
  <c r="P43" i="2" s="1"/>
  <c r="O46" i="2"/>
  <c r="N46" i="2" s="1"/>
  <c r="O44" i="2"/>
  <c r="N44" i="2" s="1"/>
  <c r="P41" i="2"/>
  <c r="Q38" i="2"/>
  <c r="P38" i="2" s="1"/>
  <c r="Q45" i="2"/>
  <c r="P45" i="2" s="1"/>
  <c r="N40" i="2"/>
  <c r="Q39" i="2"/>
  <c r="P39" i="2" s="1"/>
  <c r="Q42" i="2"/>
  <c r="P42" i="2" s="1"/>
  <c r="Q44" i="2" l="1"/>
  <c r="P44" i="2" s="1"/>
  <c r="Q46" i="2"/>
  <c r="P46" i="2" s="1"/>
  <c r="Q40" i="2"/>
  <c r="P40" i="2" s="1"/>
  <c r="D41" i="2" l="1"/>
  <c r="C41" i="2"/>
  <c r="B41" i="2"/>
  <c r="D42" i="2" l="1"/>
  <c r="C42" i="2"/>
  <c r="B42" i="2"/>
  <c r="D40" i="2"/>
  <c r="C40" i="2"/>
  <c r="B40" i="2"/>
  <c r="D43" i="2"/>
  <c r="C43" i="2"/>
  <c r="B43" i="2"/>
  <c r="C38" i="2" l="1"/>
  <c r="D38" i="2"/>
  <c r="C39" i="2"/>
  <c r="D39" i="2"/>
  <c r="D44" i="2" l="1"/>
  <c r="D45" i="2"/>
  <c r="D46" i="2"/>
  <c r="C46" i="2" l="1"/>
  <c r="C44" i="2"/>
  <c r="C45" i="2"/>
  <c r="B44" i="2" l="1"/>
  <c r="B45" i="2"/>
  <c r="B46" i="2"/>
</calcChain>
</file>

<file path=xl/sharedStrings.xml><?xml version="1.0" encoding="utf-8"?>
<sst xmlns="http://schemas.openxmlformats.org/spreadsheetml/2006/main" count="82" uniqueCount="63">
  <si>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</si>
  <si>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</si>
  <si>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</si>
  <si>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</si>
  <si>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</si>
  <si>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</si>
  <si>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</si>
  <si>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</si>
  <si>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</si>
  <si>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</si>
  <si>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</si>
  <si>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</si>
  <si>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</si>
  <si>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</si>
  <si>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</si>
  <si>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</si>
  <si>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</si>
  <si>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</si>
  <si>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</si>
  <si>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</si>
  <si>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</si>
  <si>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</si>
  <si>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</si>
  <si>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</si>
  <si>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</si>
  <si>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</si>
  <si>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</si>
  <si>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</si>
  <si>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</si>
  <si>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</si>
  <si>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</si>
  <si>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</si>
  <si>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</si>
  <si>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</si>
  <si>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</si>
  <si>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</si>
  <si>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NEN</t>
  </si>
  <si>
    <t>CBN</t>
  </si>
  <si>
    <t>AMV</t>
  </si>
  <si>
    <t>PTV</t>
  </si>
  <si>
    <t>VEW</t>
  </si>
  <si>
    <t>SSW</t>
  </si>
  <si>
    <t>GTW</t>
  </si>
  <si>
    <t>SVW</t>
  </si>
  <si>
    <t>WAW</t>
  </si>
  <si>
    <t>Northern NSW</t>
  </si>
  <si>
    <t>Regional Victoria</t>
  </si>
  <si>
    <t>Mildura/Sunraysia</t>
  </si>
  <si>
    <t>Kalgoorlie</t>
  </si>
  <si>
    <t>South West and Great Southern</t>
  </si>
  <si>
    <t>Geraldton</t>
  </si>
  <si>
    <t>Western Australia TV3</t>
  </si>
  <si>
    <t>Western Zone</t>
  </si>
  <si>
    <t>PRIME Television (Northern) Pty Ltd</t>
  </si>
  <si>
    <t>PRIME Television (Southern) Pty Ltd</t>
  </si>
  <si>
    <t>PRIME Television (Victoria) Pty Ltd</t>
  </si>
  <si>
    <t>GWN (Mid Western Television Pty Ltd)</t>
  </si>
  <si>
    <t>GWN (Golden West Network Pty Ltd)</t>
  </si>
  <si>
    <t>GWN (Geraldton Telecasters Pty Ltd)</t>
  </si>
  <si>
    <t>WA Satco Pty Ltd</t>
  </si>
  <si>
    <t>Golden West Satellite Communications Pty Ltd</t>
  </si>
  <si>
    <t>Southern NSW</t>
  </si>
  <si>
    <t xml:space="preserve">SEVEN CAPTION FAILURES AND CORRECTIVE ACTIONS
Prime sources the majority of its programming and caption services from the Seven Network.  Prime reported the following caption failures from Seven sourced programming:
• ATN7: 3 hours 47minutes – included in NEN &amp; CBN
• HSV7: 3 hours 5minutes – included in AMV &amp; PTV
• TVW: 2 hours 15minutes – included in WA regions
• Sunrise – 32 minutes to NEN only &amp; attributed to others
Seven has confirmed that the vast majority of losses were caused by lockups and unforeseen failures of the Polistream system and/or the relocation of its playout operations to NPCM.  Prime continues to work with Seven to monitor caption failures and to ensure corrective actions are taken.
PRIME CAPTION FAILURES AND CORRECTIVE ACTIONS 
Prime sources its caption services from a third party provider.  During the reporting period Prime experienced the following significant outages
• 25 October 2018:  National Bulletin – total duration 23 minutes 39 seconds
• 13 December 2018:  Local Bulletin– total duration 29 minutes 26 seconds
• 29 March 2019:  National Bulletin – total duration 10 minutes 1 second 
• 30 March 2019: National Bulletin – total duration 1 minute 3 seconds
The above outages were a result of the third party caption provider failing to meet service level expectations.  While Prime has met with and sought rectification steps from the third party provider, the provider was not able to meet Prime’s requirements.  As a consequence, Prime is in the process of engaging an alternative third party caption provider.
In addition to the significant caption outages, Prime experienced intermittent caption failures for short periods of time.  The caption failures were for a variety of technical reasons, including software and hardware failure and human error.  Prime continues to review captioning reports on a daily basis and take corrective action where necessary.  Prime is committed to ensure employees receive appropriate training and follow caption guidelines.  The guidelines are available on Prime’s intranet and are reviewed annually.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</si>
</sst>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U50"/>
  <sheetViews>
    <sheetView showGridLines="0" tabSelected="1" showWhiteSpace="0" topLeftCell="A10" zoomScale="89" zoomScaleNormal="89" zoomScaleSheetLayoutView="100" workbookViewId="0">
      <selection activeCell="B50" sqref="B50:T50"/>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92" t="s">
        <v>35</v>
      </c>
      <c r="C3" s="92"/>
      <c r="D3" s="92"/>
      <c r="E3" s="92"/>
      <c r="F3" s="92"/>
      <c r="G3" s="92"/>
      <c r="H3" s="92"/>
      <c r="I3" s="92"/>
      <c r="J3" s="92"/>
      <c r="K3" s="92"/>
      <c r="L3" s="92"/>
      <c r="M3" s="92"/>
      <c r="N3" s="92"/>
      <c r="O3" s="92"/>
      <c r="P3" s="92"/>
      <c r="Q3" s="92"/>
      <c r="R3" s="27"/>
    </row>
    <row r="4" spans="1:20" ht="9.75" customHeight="1" x14ac:dyDescent="0.25">
      <c r="B4" s="92"/>
      <c r="C4" s="92"/>
      <c r="D4" s="92"/>
      <c r="E4" s="92"/>
      <c r="F4" s="92"/>
      <c r="G4" s="92"/>
      <c r="H4" s="92"/>
      <c r="I4" s="92"/>
      <c r="J4" s="92"/>
      <c r="K4" s="92"/>
      <c r="L4" s="92"/>
      <c r="M4" s="92"/>
      <c r="N4" s="92"/>
      <c r="O4" s="92"/>
      <c r="P4" s="92"/>
      <c r="Q4" s="92"/>
    </row>
    <row r="5" spans="1:20" hidden="1" x14ac:dyDescent="0.25"/>
    <row r="6" spans="1:20" hidden="1" x14ac:dyDescent="0.25"/>
    <row r="7" spans="1:20" s="18" customFormat="1" ht="18" customHeight="1" x14ac:dyDescent="0.35">
      <c r="A7" s="22"/>
      <c r="B7" s="93" t="s">
        <v>1</v>
      </c>
      <c r="C7" s="93"/>
      <c r="D7" s="93"/>
      <c r="E7" s="93"/>
      <c r="F7" s="93"/>
      <c r="G7" s="93"/>
      <c r="H7" s="93"/>
      <c r="I7" s="93"/>
      <c r="J7" s="93"/>
      <c r="K7" s="93"/>
      <c r="L7" s="93"/>
      <c r="M7" s="93"/>
      <c r="N7" s="93"/>
      <c r="O7" s="93"/>
      <c r="P7" s="93"/>
      <c r="Q7" s="93"/>
      <c r="R7" s="28"/>
      <c r="S7" s="17"/>
      <c r="T7" s="17"/>
    </row>
    <row r="8" spans="1:20" ht="18" customHeight="1" x14ac:dyDescent="0.3">
      <c r="B8" s="94" t="s">
        <v>0</v>
      </c>
      <c r="C8" s="94"/>
      <c r="D8" s="94"/>
      <c r="E8" s="94"/>
      <c r="F8" s="94"/>
      <c r="G8" s="94"/>
      <c r="H8" s="94"/>
      <c r="I8" s="94"/>
      <c r="J8" s="94"/>
      <c r="K8" s="94"/>
      <c r="L8" s="94"/>
      <c r="M8" s="94"/>
      <c r="N8" s="94"/>
      <c r="O8" s="94"/>
      <c r="P8" s="94"/>
      <c r="Q8" s="94"/>
      <c r="R8" s="32"/>
      <c r="S8" s="2"/>
      <c r="T8" s="2"/>
    </row>
    <row r="9" spans="1:20" ht="18" customHeight="1" x14ac:dyDescent="0.3">
      <c r="B9" s="95" t="s">
        <v>25</v>
      </c>
      <c r="C9" s="95"/>
      <c r="D9" s="95"/>
      <c r="E9" s="95"/>
      <c r="F9" s="95"/>
      <c r="G9" s="95"/>
      <c r="H9" s="95"/>
      <c r="I9" s="95"/>
      <c r="J9" s="95"/>
      <c r="K9" s="95"/>
      <c r="L9" s="95"/>
      <c r="M9" s="95"/>
      <c r="N9" s="95"/>
      <c r="O9" s="95"/>
      <c r="P9" s="95"/>
      <c r="Q9" s="95"/>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5" x14ac:dyDescent="0.2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1" ht="21.75" customHeight="1" x14ac:dyDescent="0.3">
      <c r="A17" s="6"/>
      <c r="B17" s="144">
        <v>2018</v>
      </c>
      <c r="C17" s="144"/>
      <c r="D17" s="60">
        <v>2019</v>
      </c>
      <c r="E17" s="149"/>
      <c r="F17" s="149"/>
      <c r="G17" s="149"/>
      <c r="H17" s="149"/>
      <c r="I17" s="149"/>
      <c r="J17" s="149"/>
      <c r="K17" s="149"/>
      <c r="L17" s="149"/>
      <c r="M17" s="149"/>
      <c r="N17" s="149"/>
      <c r="O17" s="149"/>
      <c r="P17" s="149"/>
      <c r="Q17" s="149"/>
      <c r="R17" s="5"/>
      <c r="S17" s="5"/>
      <c r="T17" s="2"/>
    </row>
    <row r="18" spans="1:21"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1" ht="14.45" customHeight="1" x14ac:dyDescent="0.25">
      <c r="A19" s="6"/>
      <c r="B19" s="103" t="s">
        <v>31</v>
      </c>
      <c r="C19" s="104"/>
      <c r="D19" s="104"/>
      <c r="E19" s="104"/>
      <c r="F19" s="104"/>
      <c r="G19" s="104"/>
      <c r="H19" s="104"/>
      <c r="I19" s="104"/>
      <c r="J19" s="104"/>
      <c r="K19" s="104"/>
      <c r="L19" s="104"/>
      <c r="M19" s="104"/>
      <c r="N19" s="104"/>
      <c r="O19" s="104"/>
      <c r="P19" s="104"/>
      <c r="Q19" s="105"/>
      <c r="R19" s="5"/>
      <c r="S19" s="5"/>
      <c r="T19" s="5"/>
    </row>
    <row r="20" spans="1:21" ht="20.25" customHeight="1" x14ac:dyDescent="0.25">
      <c r="A20" s="6"/>
      <c r="B20" s="151"/>
      <c r="C20" s="152"/>
      <c r="D20" s="152"/>
      <c r="E20" s="152"/>
      <c r="F20" s="152"/>
      <c r="G20" s="152"/>
      <c r="H20" s="152"/>
      <c r="I20" s="152"/>
      <c r="J20" s="152"/>
      <c r="K20" s="152"/>
      <c r="L20" s="152"/>
      <c r="M20" s="152"/>
      <c r="N20" s="152"/>
      <c r="O20" s="152"/>
      <c r="P20" s="152"/>
      <c r="Q20" s="153"/>
      <c r="R20" s="5"/>
      <c r="S20" s="5"/>
      <c r="T20" s="5"/>
    </row>
    <row r="21" spans="1:21" ht="24.75" customHeight="1" x14ac:dyDescent="0.25">
      <c r="A21" s="9"/>
      <c r="B21" s="146" t="s">
        <v>7</v>
      </c>
      <c r="C21" s="146"/>
      <c r="D21" s="88" t="s">
        <v>6</v>
      </c>
      <c r="E21" s="106" t="s">
        <v>5</v>
      </c>
      <c r="F21" s="107"/>
      <c r="G21" s="107"/>
      <c r="H21" s="107"/>
      <c r="I21" s="107"/>
      <c r="J21" s="107"/>
      <c r="K21" s="107"/>
      <c r="L21" s="107"/>
      <c r="M21" s="150" t="s">
        <v>16</v>
      </c>
      <c r="N21" s="150"/>
      <c r="O21" s="150"/>
      <c r="P21" s="150"/>
      <c r="Q21" s="150"/>
      <c r="R21" s="5"/>
      <c r="S21" s="5"/>
      <c r="T21" s="5"/>
    </row>
    <row r="22" spans="1:21" ht="18.75" customHeight="1" x14ac:dyDescent="0.25">
      <c r="A22" s="12">
        <v>1</v>
      </c>
      <c r="B22" s="101" t="s">
        <v>36</v>
      </c>
      <c r="C22" s="102"/>
      <c r="D22" s="48">
        <v>95</v>
      </c>
      <c r="E22" s="96" t="s">
        <v>45</v>
      </c>
      <c r="F22" s="97"/>
      <c r="G22" s="97"/>
      <c r="H22" s="97"/>
      <c r="I22" s="97"/>
      <c r="J22" s="97"/>
      <c r="K22" s="97"/>
      <c r="L22" s="97"/>
      <c r="M22" s="98" t="s">
        <v>53</v>
      </c>
      <c r="N22" s="99"/>
      <c r="O22" s="99"/>
      <c r="P22" s="99"/>
      <c r="Q22" s="100"/>
      <c r="R22" s="5"/>
      <c r="S22" s="5"/>
      <c r="T22" s="5"/>
    </row>
    <row r="23" spans="1:21" ht="18.75" customHeight="1" x14ac:dyDescent="0.25">
      <c r="A23" s="12">
        <v>2</v>
      </c>
      <c r="B23" s="101" t="s">
        <v>37</v>
      </c>
      <c r="C23" s="102"/>
      <c r="D23" s="48">
        <v>90</v>
      </c>
      <c r="E23" s="96" t="s">
        <v>61</v>
      </c>
      <c r="F23" s="97"/>
      <c r="G23" s="97"/>
      <c r="H23" s="97"/>
      <c r="I23" s="97"/>
      <c r="J23" s="97"/>
      <c r="K23" s="97"/>
      <c r="L23" s="97"/>
      <c r="M23" s="98" t="s">
        <v>54</v>
      </c>
      <c r="N23" s="99"/>
      <c r="O23" s="99"/>
      <c r="P23" s="99"/>
      <c r="Q23" s="100"/>
      <c r="R23" s="5"/>
      <c r="S23" s="5"/>
      <c r="T23" s="5"/>
    </row>
    <row r="24" spans="1:21" ht="18.75" customHeight="1" x14ac:dyDescent="0.25">
      <c r="A24" s="12">
        <v>3</v>
      </c>
      <c r="B24" s="101" t="s">
        <v>38</v>
      </c>
      <c r="C24" s="102"/>
      <c r="D24" s="48">
        <v>103</v>
      </c>
      <c r="E24" s="96" t="s">
        <v>46</v>
      </c>
      <c r="F24" s="97"/>
      <c r="G24" s="97"/>
      <c r="H24" s="97"/>
      <c r="I24" s="97"/>
      <c r="J24" s="97"/>
      <c r="K24" s="97"/>
      <c r="L24" s="97"/>
      <c r="M24" s="98" t="s">
        <v>55</v>
      </c>
      <c r="N24" s="99"/>
      <c r="O24" s="99"/>
      <c r="P24" s="99"/>
      <c r="Q24" s="100"/>
      <c r="R24" s="5"/>
      <c r="S24" s="5"/>
      <c r="T24" s="5"/>
    </row>
    <row r="25" spans="1:21" ht="18.75" customHeight="1" x14ac:dyDescent="0.25">
      <c r="A25" s="12">
        <v>4</v>
      </c>
      <c r="B25" s="101" t="s">
        <v>39</v>
      </c>
      <c r="C25" s="102"/>
      <c r="D25" s="48">
        <v>10089</v>
      </c>
      <c r="E25" s="96" t="s">
        <v>47</v>
      </c>
      <c r="F25" s="97"/>
      <c r="G25" s="97"/>
      <c r="H25" s="97"/>
      <c r="I25" s="97"/>
      <c r="J25" s="97"/>
      <c r="K25" s="97"/>
      <c r="L25" s="97"/>
      <c r="M25" s="98" t="s">
        <v>55</v>
      </c>
      <c r="N25" s="99"/>
      <c r="O25" s="99"/>
      <c r="P25" s="99"/>
      <c r="Q25" s="100"/>
      <c r="R25" s="5"/>
      <c r="S25" s="5"/>
      <c r="T25" s="5"/>
    </row>
    <row r="26" spans="1:21" ht="18.75" customHeight="1" x14ac:dyDescent="0.25">
      <c r="A26" s="12">
        <v>5</v>
      </c>
      <c r="B26" s="101" t="s">
        <v>40</v>
      </c>
      <c r="C26" s="102"/>
      <c r="D26" s="48">
        <v>10416</v>
      </c>
      <c r="E26" s="96" t="s">
        <v>48</v>
      </c>
      <c r="F26" s="97"/>
      <c r="G26" s="97"/>
      <c r="H26" s="97"/>
      <c r="I26" s="97"/>
      <c r="J26" s="97"/>
      <c r="K26" s="97"/>
      <c r="L26" s="97"/>
      <c r="M26" s="98" t="s">
        <v>56</v>
      </c>
      <c r="N26" s="99"/>
      <c r="O26" s="99"/>
      <c r="P26" s="99"/>
      <c r="Q26" s="100"/>
      <c r="R26" s="5"/>
      <c r="S26" s="5"/>
      <c r="T26" s="5"/>
    </row>
    <row r="27" spans="1:21" x14ac:dyDescent="0.25">
      <c r="A27" s="12">
        <v>6</v>
      </c>
      <c r="B27" s="101" t="s">
        <v>41</v>
      </c>
      <c r="C27" s="102"/>
      <c r="D27" s="48">
        <v>10417</v>
      </c>
      <c r="E27" s="96" t="s">
        <v>49</v>
      </c>
      <c r="F27" s="97"/>
      <c r="G27" s="97"/>
      <c r="H27" s="97"/>
      <c r="I27" s="97"/>
      <c r="J27" s="97"/>
      <c r="K27" s="97"/>
      <c r="L27" s="97"/>
      <c r="M27" s="98" t="s">
        <v>57</v>
      </c>
      <c r="N27" s="99"/>
      <c r="O27" s="99"/>
      <c r="P27" s="99"/>
      <c r="Q27" s="100"/>
      <c r="R27" s="5"/>
      <c r="S27" s="5"/>
      <c r="T27" s="5"/>
    </row>
    <row r="28" spans="1:21" x14ac:dyDescent="0.25">
      <c r="A28" s="12">
        <v>7</v>
      </c>
      <c r="B28" s="101" t="s">
        <v>42</v>
      </c>
      <c r="C28" s="102"/>
      <c r="D28" s="48">
        <v>10418</v>
      </c>
      <c r="E28" s="96" t="s">
        <v>50</v>
      </c>
      <c r="F28" s="97"/>
      <c r="G28" s="97"/>
      <c r="H28" s="97"/>
      <c r="I28" s="97"/>
      <c r="J28" s="97"/>
      <c r="K28" s="97"/>
      <c r="L28" s="97"/>
      <c r="M28" s="98" t="s">
        <v>58</v>
      </c>
      <c r="N28" s="99"/>
      <c r="O28" s="99"/>
      <c r="P28" s="99"/>
      <c r="Q28" s="100"/>
      <c r="R28" s="5"/>
      <c r="S28" s="5"/>
      <c r="T28" s="5"/>
    </row>
    <row r="29" spans="1:21" x14ac:dyDescent="0.25">
      <c r="A29" s="12">
        <v>8</v>
      </c>
      <c r="B29" s="101" t="s">
        <v>43</v>
      </c>
      <c r="C29" s="102"/>
      <c r="D29" s="48">
        <v>1130166</v>
      </c>
      <c r="E29" s="96" t="s">
        <v>51</v>
      </c>
      <c r="F29" s="97"/>
      <c r="G29" s="97"/>
      <c r="H29" s="97"/>
      <c r="I29" s="97"/>
      <c r="J29" s="97"/>
      <c r="K29" s="97"/>
      <c r="L29" s="97"/>
      <c r="M29" s="98" t="s">
        <v>59</v>
      </c>
      <c r="N29" s="99"/>
      <c r="O29" s="99"/>
      <c r="P29" s="99"/>
      <c r="Q29" s="100"/>
      <c r="R29" s="5"/>
      <c r="S29" s="5"/>
      <c r="T29" s="5"/>
      <c r="U29" s="5"/>
    </row>
    <row r="30" spans="1:21" x14ac:dyDescent="0.25">
      <c r="A30" s="12">
        <v>9</v>
      </c>
      <c r="B30" s="101" t="s">
        <v>44</v>
      </c>
      <c r="C30" s="102"/>
      <c r="D30" s="48">
        <v>4747</v>
      </c>
      <c r="E30" s="96" t="s">
        <v>52</v>
      </c>
      <c r="F30" s="97"/>
      <c r="G30" s="97"/>
      <c r="H30" s="97"/>
      <c r="I30" s="97"/>
      <c r="J30" s="97"/>
      <c r="K30" s="97"/>
      <c r="L30" s="97"/>
      <c r="M30" s="98" t="s">
        <v>60</v>
      </c>
      <c r="N30" s="99"/>
      <c r="O30" s="99"/>
      <c r="P30" s="99"/>
      <c r="Q30" s="100"/>
      <c r="R30" s="5"/>
      <c r="S30" s="5"/>
      <c r="T30" s="5"/>
    </row>
    <row r="31" spans="1:21" ht="9.75" customHeight="1" x14ac:dyDescent="0.3">
      <c r="A31" s="12"/>
      <c r="B31" s="77"/>
      <c r="C31" s="77"/>
      <c r="D31" s="77"/>
      <c r="E31" s="77"/>
      <c r="F31" s="77"/>
      <c r="G31" s="77"/>
      <c r="H31" s="77"/>
      <c r="I31" s="78"/>
      <c r="J31" s="78"/>
      <c r="K31" s="78"/>
      <c r="L31" s="78"/>
      <c r="M31" s="78"/>
      <c r="N31" s="78"/>
      <c r="O31" s="78"/>
      <c r="P31" s="79"/>
      <c r="Q31" s="79"/>
      <c r="R31" s="13"/>
      <c r="S31" s="2"/>
      <c r="T31" s="2"/>
    </row>
    <row r="32" spans="1:21" ht="80.25" customHeight="1" x14ac:dyDescent="0.3">
      <c r="A32" s="6"/>
      <c r="B32" s="89" t="s">
        <v>26</v>
      </c>
      <c r="C32" s="89"/>
      <c r="D32" s="89"/>
      <c r="E32" s="89"/>
      <c r="F32" s="89"/>
      <c r="G32" s="89"/>
      <c r="H32" s="89"/>
      <c r="I32" s="89"/>
      <c r="J32" s="89"/>
      <c r="K32" s="89"/>
      <c r="L32" s="89"/>
      <c r="M32" s="89"/>
      <c r="N32" s="89"/>
      <c r="O32" s="89"/>
      <c r="P32" s="89"/>
      <c r="Q32" s="89"/>
      <c r="R32" s="5"/>
      <c r="S32" s="5"/>
      <c r="T32" s="2"/>
    </row>
    <row r="33" spans="1:21" ht="9" customHeight="1" thickBot="1" x14ac:dyDescent="0.3"/>
    <row r="34" spans="1:21" s="35" customFormat="1" ht="41.25" customHeight="1" thickBot="1" x14ac:dyDescent="0.3">
      <c r="B34" s="120" t="s">
        <v>21</v>
      </c>
      <c r="C34" s="121"/>
      <c r="D34" s="121"/>
      <c r="E34" s="121"/>
      <c r="F34" s="121"/>
      <c r="G34" s="122"/>
      <c r="H34" s="36"/>
      <c r="I34" s="138" t="s">
        <v>29</v>
      </c>
      <c r="J34" s="139"/>
      <c r="K34" s="139"/>
      <c r="L34" s="139"/>
      <c r="M34" s="139"/>
      <c r="N34" s="139"/>
      <c r="O34" s="139"/>
      <c r="P34" s="139"/>
      <c r="Q34" s="140"/>
      <c r="R34" s="34"/>
      <c r="S34" s="123" t="s">
        <v>22</v>
      </c>
      <c r="T34" s="124"/>
    </row>
    <row r="35" spans="1:21" ht="15" customHeight="1" x14ac:dyDescent="0.25">
      <c r="A35" s="8"/>
      <c r="B35" s="114" t="s">
        <v>9</v>
      </c>
      <c r="C35" s="115"/>
      <c r="D35" s="115"/>
      <c r="E35" s="115"/>
      <c r="F35" s="115"/>
      <c r="G35" s="116"/>
      <c r="H35" s="25"/>
      <c r="I35" s="131" t="s">
        <v>30</v>
      </c>
      <c r="J35" s="132"/>
      <c r="K35" s="132"/>
      <c r="L35" s="132"/>
      <c r="M35" s="132"/>
      <c r="N35" s="132"/>
      <c r="O35" s="132"/>
      <c r="P35" s="132"/>
      <c r="Q35" s="133"/>
      <c r="R35" s="37"/>
      <c r="S35" s="125" t="s">
        <v>27</v>
      </c>
      <c r="T35" s="126"/>
    </row>
    <row r="36" spans="1:21" ht="81.75" customHeight="1" thickBot="1" x14ac:dyDescent="0.3">
      <c r="A36" s="8"/>
      <c r="B36" s="117" t="s">
        <v>11</v>
      </c>
      <c r="C36" s="118"/>
      <c r="D36" s="118"/>
      <c r="E36" s="118"/>
      <c r="F36" s="118"/>
      <c r="G36" s="119"/>
      <c r="H36" s="26"/>
      <c r="I36" s="134"/>
      <c r="J36" s="135"/>
      <c r="K36" s="135"/>
      <c r="L36" s="135"/>
      <c r="M36" s="135"/>
      <c r="N36" s="135"/>
      <c r="O36" s="135"/>
      <c r="P36" s="135"/>
      <c r="Q36" s="136"/>
      <c r="R36" s="38"/>
      <c r="S36" s="127"/>
      <c r="T36" s="128"/>
    </row>
    <row r="37" spans="1:21" s="18" customFormat="1" ht="123" customHeight="1" x14ac:dyDescent="0.25">
      <c r="A37" s="41"/>
      <c r="B37" s="42" t="s">
        <v>7</v>
      </c>
      <c r="C37" s="43" t="s">
        <v>8</v>
      </c>
      <c r="D37" s="43" t="s">
        <v>5</v>
      </c>
      <c r="E37" s="44" t="s">
        <v>12</v>
      </c>
      <c r="F37" s="44" t="s">
        <v>13</v>
      </c>
      <c r="G37" s="45" t="s">
        <v>18</v>
      </c>
      <c r="H37" s="65"/>
      <c r="I37" s="129" t="s">
        <v>17</v>
      </c>
      <c r="J37" s="130"/>
      <c r="K37" s="130"/>
      <c r="L37" s="130"/>
      <c r="M37" s="130"/>
      <c r="N37" s="129" t="s">
        <v>19</v>
      </c>
      <c r="O37" s="137"/>
      <c r="P37" s="130" t="s">
        <v>20</v>
      </c>
      <c r="Q37" s="137"/>
      <c r="R37" s="68"/>
      <c r="S37" s="46" t="s">
        <v>33</v>
      </c>
      <c r="T37" s="47" t="s">
        <v>28</v>
      </c>
    </row>
    <row r="38" spans="1:21" ht="29.1" customHeight="1" x14ac:dyDescent="0.25">
      <c r="A38" s="12">
        <v>1</v>
      </c>
      <c r="B38" s="39" t="str">
        <f>B22</f>
        <v>NEN</v>
      </c>
      <c r="C38" s="40">
        <f>D22</f>
        <v>95</v>
      </c>
      <c r="D38" s="40" t="str">
        <f>E22</f>
        <v>Northern NSW</v>
      </c>
      <c r="E38" s="56">
        <v>6570</v>
      </c>
      <c r="F38" s="56">
        <v>6563.42</v>
      </c>
      <c r="G38" s="57">
        <f t="shared" ref="G38:G46" si="0">IF(ISERROR(F38/E38)," ",F38/E38)</f>
        <v>0.99899847792998475</v>
      </c>
      <c r="H38" s="66"/>
      <c r="I38" s="54">
        <v>2</v>
      </c>
      <c r="J38" s="71" t="s">
        <v>15</v>
      </c>
      <c r="K38" s="70">
        <v>15</v>
      </c>
      <c r="L38" s="71" t="s">
        <v>14</v>
      </c>
      <c r="M38" s="72">
        <f t="shared" ref="M38:M46" si="1">IF(I38+K38&gt;0,(I38*60+K38)/60,"  ")</f>
        <v>2.25</v>
      </c>
      <c r="N38" s="73">
        <f t="shared" ref="N38:N46" si="2">IF(ISERROR(O38/24)," ",O38/24)</f>
        <v>0.18041666666666364</v>
      </c>
      <c r="O38" s="74">
        <f t="shared" ref="O38:O46" si="3">IF(ISERROR(IF(M38&gt;0,E38*T38-F38-M38))," ",E38*T38-F38-M38)</f>
        <v>4.3299999999999272</v>
      </c>
      <c r="P38" s="53">
        <f t="shared" ref="P38:P46" si="4">IF(ISERROR(Q38/24)," ",Q38/24)</f>
        <v>0.27416666666666362</v>
      </c>
      <c r="Q38" s="74">
        <f t="shared" ref="Q38:Q46" si="5">IF(ISERROR(IF(M38&gt;0,M38+O38)),"  ",M38+O38)</f>
        <v>6.5799999999999272</v>
      </c>
      <c r="R38" s="69"/>
      <c r="S38" s="58"/>
      <c r="T38" s="52">
        <v>1</v>
      </c>
      <c r="U38" s="59"/>
    </row>
    <row r="39" spans="1:21" ht="29.1" customHeight="1" x14ac:dyDescent="0.25">
      <c r="A39" s="12">
        <v>2</v>
      </c>
      <c r="B39" s="39" t="str">
        <f>B23</f>
        <v>CBN</v>
      </c>
      <c r="C39" s="40">
        <f>D23</f>
        <v>90</v>
      </c>
      <c r="D39" s="40" t="str">
        <f>E23</f>
        <v>Southern NSW</v>
      </c>
      <c r="E39" s="56">
        <v>6570</v>
      </c>
      <c r="F39" s="56">
        <v>6564.13</v>
      </c>
      <c r="G39" s="57">
        <f t="shared" si="0"/>
        <v>0.99910654490106543</v>
      </c>
      <c r="H39" s="66"/>
      <c r="I39" s="54">
        <v>2</v>
      </c>
      <c r="J39" s="71" t="s">
        <v>15</v>
      </c>
      <c r="K39" s="70">
        <v>5</v>
      </c>
      <c r="L39" s="71" t="s">
        <v>14</v>
      </c>
      <c r="M39" s="72">
        <f t="shared" si="1"/>
        <v>2.0833333333333335</v>
      </c>
      <c r="N39" s="73">
        <f t="shared" si="2"/>
        <v>0.15777777777777321</v>
      </c>
      <c r="O39" s="74">
        <f t="shared" si="3"/>
        <v>3.7866666666665574</v>
      </c>
      <c r="P39" s="53">
        <f t="shared" si="4"/>
        <v>0.2445833333333288</v>
      </c>
      <c r="Q39" s="74">
        <f t="shared" si="5"/>
        <v>5.8699999999998909</v>
      </c>
      <c r="R39" s="69"/>
      <c r="S39" s="58"/>
      <c r="T39" s="52">
        <v>1</v>
      </c>
      <c r="U39" s="59"/>
    </row>
    <row r="40" spans="1:21" ht="29.1" customHeight="1" x14ac:dyDescent="0.25">
      <c r="A40" s="12">
        <v>3</v>
      </c>
      <c r="B40" s="39" t="str">
        <f>B24</f>
        <v>AMV</v>
      </c>
      <c r="C40" s="40">
        <f>D24</f>
        <v>103</v>
      </c>
      <c r="D40" s="40" t="str">
        <f>E24</f>
        <v>Regional Victoria</v>
      </c>
      <c r="E40" s="56">
        <v>6570</v>
      </c>
      <c r="F40" s="56">
        <v>6566.54</v>
      </c>
      <c r="G40" s="57">
        <f t="shared" si="0"/>
        <v>0.99947336377473361</v>
      </c>
      <c r="H40" s="66"/>
      <c r="I40" s="54"/>
      <c r="J40" s="71" t="s">
        <v>15</v>
      </c>
      <c r="K40" s="70">
        <v>23</v>
      </c>
      <c r="L40" s="71" t="s">
        <v>14</v>
      </c>
      <c r="M40" s="72">
        <f t="shared" si="1"/>
        <v>0.38333333333333336</v>
      </c>
      <c r="N40" s="73">
        <f t="shared" si="2"/>
        <v>0.12819444444444597</v>
      </c>
      <c r="O40" s="74">
        <f>IF(ISERROR(IF(M40&gt;0,E40*T40-F40-M40))," ",E40*T40-F40-M40)</f>
        <v>3.0766666666667031</v>
      </c>
      <c r="P40" s="53">
        <f t="shared" si="4"/>
        <v>0.14416666666666819</v>
      </c>
      <c r="Q40" s="74">
        <f t="shared" si="5"/>
        <v>3.4600000000000364</v>
      </c>
      <c r="R40" s="55"/>
      <c r="S40" s="58"/>
      <c r="T40" s="52">
        <v>1</v>
      </c>
      <c r="U40" s="59"/>
    </row>
    <row r="41" spans="1:21" ht="29.1" customHeight="1" x14ac:dyDescent="0.25">
      <c r="A41" s="12">
        <v>4</v>
      </c>
      <c r="B41" s="39" t="str">
        <f>B25</f>
        <v>PTV</v>
      </c>
      <c r="C41" s="40">
        <f>D25</f>
        <v>10089</v>
      </c>
      <c r="D41" s="40" t="str">
        <f>E25</f>
        <v>Mildura/Sunraysia</v>
      </c>
      <c r="E41" s="56">
        <v>6570</v>
      </c>
      <c r="F41" s="56">
        <v>6566.92</v>
      </c>
      <c r="G41" s="57">
        <f t="shared" si="0"/>
        <v>0.99953120243531202</v>
      </c>
      <c r="H41" s="67"/>
      <c r="I41" s="54"/>
      <c r="J41" s="71" t="s">
        <v>15</v>
      </c>
      <c r="K41" s="70">
        <v>0</v>
      </c>
      <c r="L41" s="71" t="s">
        <v>14</v>
      </c>
      <c r="M41" s="72" t="str">
        <f t="shared" si="1"/>
        <v xml:space="preserve">  </v>
      </c>
      <c r="N41" s="73">
        <f>O41/24</f>
        <v>0.1283333333333303</v>
      </c>
      <c r="O41" s="74">
        <f>E41*T41-F41</f>
        <v>3.0799999999999272</v>
      </c>
      <c r="P41" s="53">
        <f t="shared" si="4"/>
        <v>0.1283333333333303</v>
      </c>
      <c r="Q41" s="74">
        <f>O41</f>
        <v>3.0799999999999272</v>
      </c>
      <c r="R41" s="55"/>
      <c r="S41" s="58"/>
      <c r="T41" s="52">
        <v>1</v>
      </c>
      <c r="U41" s="59"/>
    </row>
    <row r="42" spans="1:21" ht="29.1" customHeight="1" x14ac:dyDescent="0.25">
      <c r="A42" s="12">
        <v>5</v>
      </c>
      <c r="B42" s="39" t="str">
        <f>B26</f>
        <v>VEW</v>
      </c>
      <c r="C42" s="40">
        <f>D26</f>
        <v>10416</v>
      </c>
      <c r="D42" s="40" t="str">
        <f>E26</f>
        <v>Kalgoorlie</v>
      </c>
      <c r="E42" s="56">
        <v>6570</v>
      </c>
      <c r="F42" s="56">
        <v>6566.98</v>
      </c>
      <c r="G42" s="57">
        <f t="shared" si="0"/>
        <v>0.99954033485540328</v>
      </c>
      <c r="H42" s="67"/>
      <c r="I42" s="54"/>
      <c r="J42" s="71" t="s">
        <v>15</v>
      </c>
      <c r="K42" s="70">
        <v>46</v>
      </c>
      <c r="L42" s="71" t="s">
        <v>14</v>
      </c>
      <c r="M42" s="72">
        <f t="shared" si="1"/>
        <v>0.76666666666666672</v>
      </c>
      <c r="N42" s="73">
        <f t="shared" si="2"/>
        <v>9.3888888888907077E-2</v>
      </c>
      <c r="O42" s="74">
        <f t="shared" si="3"/>
        <v>2.25333333333377</v>
      </c>
      <c r="P42" s="53">
        <f t="shared" si="4"/>
        <v>0.12583333333335153</v>
      </c>
      <c r="Q42" s="74">
        <f t="shared" si="5"/>
        <v>3.0200000000004366</v>
      </c>
      <c r="R42" s="55"/>
      <c r="S42" s="58"/>
      <c r="T42" s="52">
        <v>1</v>
      </c>
      <c r="U42" s="59"/>
    </row>
    <row r="43" spans="1:21" ht="29.1" customHeight="1" x14ac:dyDescent="0.25">
      <c r="A43" s="12">
        <v>6</v>
      </c>
      <c r="B43" s="39" t="str">
        <f>B27</f>
        <v>SSW</v>
      </c>
      <c r="C43" s="40">
        <f>D27</f>
        <v>10417</v>
      </c>
      <c r="D43" s="40" t="str">
        <f>E27</f>
        <v>South West and Great Southern</v>
      </c>
      <c r="E43" s="56">
        <v>6570</v>
      </c>
      <c r="F43" s="56">
        <v>6566.98</v>
      </c>
      <c r="G43" s="57">
        <f t="shared" si="0"/>
        <v>0.99954033485540328</v>
      </c>
      <c r="H43" s="67"/>
      <c r="I43" s="54"/>
      <c r="J43" s="71" t="s">
        <v>15</v>
      </c>
      <c r="K43" s="70">
        <v>46</v>
      </c>
      <c r="L43" s="71" t="s">
        <v>14</v>
      </c>
      <c r="M43" s="72">
        <f t="shared" si="1"/>
        <v>0.76666666666666672</v>
      </c>
      <c r="N43" s="73">
        <f t="shared" si="2"/>
        <v>9.3888888888907077E-2</v>
      </c>
      <c r="O43" s="74">
        <f t="shared" si="3"/>
        <v>2.25333333333377</v>
      </c>
      <c r="P43" s="53">
        <f t="shared" si="4"/>
        <v>0.12583333333335153</v>
      </c>
      <c r="Q43" s="74">
        <f t="shared" si="5"/>
        <v>3.0200000000004366</v>
      </c>
      <c r="R43" s="55"/>
      <c r="S43" s="58"/>
      <c r="T43" s="52">
        <v>1</v>
      </c>
    </row>
    <row r="44" spans="1:21" ht="29.1" customHeight="1" x14ac:dyDescent="0.25">
      <c r="A44" s="12">
        <v>7</v>
      </c>
      <c r="B44" s="39" t="str">
        <f>B28</f>
        <v>GTW</v>
      </c>
      <c r="C44" s="40">
        <f>D28</f>
        <v>10418</v>
      </c>
      <c r="D44" s="40" t="str">
        <f>E28</f>
        <v>Geraldton</v>
      </c>
      <c r="E44" s="56">
        <v>6570</v>
      </c>
      <c r="F44" s="56">
        <v>6566.98</v>
      </c>
      <c r="G44" s="57">
        <f t="shared" si="0"/>
        <v>0.99954033485540328</v>
      </c>
      <c r="H44" s="67"/>
      <c r="I44" s="54"/>
      <c r="J44" s="71" t="s">
        <v>15</v>
      </c>
      <c r="K44" s="70">
        <v>46</v>
      </c>
      <c r="L44" s="71" t="s">
        <v>14</v>
      </c>
      <c r="M44" s="72">
        <f t="shared" si="1"/>
        <v>0.76666666666666672</v>
      </c>
      <c r="N44" s="73">
        <f t="shared" si="2"/>
        <v>9.3888888888907077E-2</v>
      </c>
      <c r="O44" s="74">
        <f t="shared" si="3"/>
        <v>2.25333333333377</v>
      </c>
      <c r="P44" s="53">
        <f t="shared" si="4"/>
        <v>0.12583333333335153</v>
      </c>
      <c r="Q44" s="74">
        <f t="shared" si="5"/>
        <v>3.0200000000004366</v>
      </c>
      <c r="R44" s="55"/>
      <c r="S44" s="58"/>
      <c r="T44" s="52">
        <v>1</v>
      </c>
    </row>
    <row r="45" spans="1:21" ht="29.1" customHeight="1" x14ac:dyDescent="0.25">
      <c r="A45" s="12">
        <v>8</v>
      </c>
      <c r="B45" s="39" t="str">
        <f>B29</f>
        <v>SVW</v>
      </c>
      <c r="C45" s="40">
        <f>D29</f>
        <v>1130166</v>
      </c>
      <c r="D45" s="40" t="str">
        <f>E29</f>
        <v>Western Australia TV3</v>
      </c>
      <c r="E45" s="56">
        <v>6570</v>
      </c>
      <c r="F45" s="56">
        <v>6566.98</v>
      </c>
      <c r="G45" s="57">
        <f t="shared" si="0"/>
        <v>0.99954033485540328</v>
      </c>
      <c r="H45" s="67"/>
      <c r="I45" s="54"/>
      <c r="J45" s="71" t="s">
        <v>15</v>
      </c>
      <c r="K45" s="70">
        <v>46</v>
      </c>
      <c r="L45" s="71" t="s">
        <v>14</v>
      </c>
      <c r="M45" s="72">
        <f t="shared" si="1"/>
        <v>0.76666666666666672</v>
      </c>
      <c r="N45" s="73">
        <f t="shared" si="2"/>
        <v>9.3888888888907077E-2</v>
      </c>
      <c r="O45" s="74">
        <f t="shared" si="3"/>
        <v>2.25333333333377</v>
      </c>
      <c r="P45" s="53">
        <f t="shared" si="4"/>
        <v>0.12583333333335153</v>
      </c>
      <c r="Q45" s="74">
        <f t="shared" si="5"/>
        <v>3.0200000000004366</v>
      </c>
      <c r="R45" s="55"/>
      <c r="S45" s="58"/>
      <c r="T45" s="52">
        <v>1</v>
      </c>
    </row>
    <row r="46" spans="1:21" ht="29.1" customHeight="1" x14ac:dyDescent="0.25">
      <c r="A46" s="12">
        <v>9</v>
      </c>
      <c r="B46" s="39" t="str">
        <f>B30</f>
        <v>WAW</v>
      </c>
      <c r="C46" s="40">
        <f>D30</f>
        <v>4747</v>
      </c>
      <c r="D46" s="40" t="str">
        <f>E30</f>
        <v>Western Zone</v>
      </c>
      <c r="E46" s="56">
        <v>6570</v>
      </c>
      <c r="F46" s="56">
        <v>6566.98</v>
      </c>
      <c r="G46" s="57">
        <f t="shared" si="0"/>
        <v>0.99954033485540328</v>
      </c>
      <c r="H46" s="67"/>
      <c r="I46" s="54"/>
      <c r="J46" s="71" t="s">
        <v>15</v>
      </c>
      <c r="K46" s="70">
        <v>46</v>
      </c>
      <c r="L46" s="71" t="s">
        <v>14</v>
      </c>
      <c r="M46" s="72">
        <f t="shared" si="1"/>
        <v>0.76666666666666672</v>
      </c>
      <c r="N46" s="73">
        <f t="shared" si="2"/>
        <v>9.3888888888907077E-2</v>
      </c>
      <c r="O46" s="74">
        <f t="shared" si="3"/>
        <v>2.25333333333377</v>
      </c>
      <c r="P46" s="53">
        <f t="shared" si="4"/>
        <v>0.12583333333335153</v>
      </c>
      <c r="Q46" s="74">
        <f t="shared" si="5"/>
        <v>3.0200000000004366</v>
      </c>
      <c r="R46" s="55"/>
      <c r="S46" s="58"/>
      <c r="T46" s="52">
        <v>1</v>
      </c>
    </row>
    <row r="47" spans="1:21" ht="30" customHeight="1" thickBot="1" x14ac:dyDescent="0.3">
      <c r="A47" s="12"/>
      <c r="B47" s="80"/>
      <c r="C47" s="80"/>
      <c r="D47" s="80"/>
      <c r="E47" s="81"/>
      <c r="F47" s="81"/>
      <c r="G47" s="82"/>
      <c r="H47" s="83"/>
      <c r="I47" s="84"/>
      <c r="J47" s="84"/>
      <c r="K47" s="84"/>
      <c r="L47" s="83"/>
      <c r="M47" s="83"/>
      <c r="N47" s="80"/>
      <c r="O47" s="80"/>
      <c r="P47" s="85"/>
      <c r="Q47" s="85"/>
      <c r="R47" s="80"/>
      <c r="S47" s="80"/>
      <c r="T47" s="86"/>
    </row>
    <row r="48" spans="1:21" s="4" customFormat="1" ht="30" customHeight="1" thickBot="1" x14ac:dyDescent="0.3">
      <c r="A48" s="76"/>
      <c r="B48" s="141" t="s">
        <v>32</v>
      </c>
      <c r="C48" s="142"/>
      <c r="D48" s="142"/>
      <c r="E48" s="142"/>
      <c r="F48" s="142"/>
      <c r="G48" s="142"/>
      <c r="H48" s="142"/>
      <c r="I48" s="142"/>
      <c r="J48" s="142"/>
      <c r="K48" s="142"/>
      <c r="L48" s="142"/>
      <c r="M48" s="142"/>
      <c r="N48" s="142"/>
      <c r="O48" s="142"/>
      <c r="P48" s="142"/>
      <c r="Q48" s="142"/>
      <c r="R48" s="142"/>
      <c r="S48" s="142"/>
      <c r="T48" s="143"/>
    </row>
    <row r="49" spans="1:21" ht="112.15" customHeight="1" thickBot="1" x14ac:dyDescent="0.3">
      <c r="A49" s="23"/>
      <c r="B49" s="108" t="s">
        <v>34</v>
      </c>
      <c r="C49" s="109"/>
      <c r="D49" s="109"/>
      <c r="E49" s="109"/>
      <c r="F49" s="109"/>
      <c r="G49" s="109"/>
      <c r="H49" s="109"/>
      <c r="I49" s="109"/>
      <c r="J49" s="109"/>
      <c r="K49" s="109"/>
      <c r="L49" s="109"/>
      <c r="M49" s="109"/>
      <c r="N49" s="109"/>
      <c r="O49" s="109"/>
      <c r="P49" s="109"/>
      <c r="Q49" s="109"/>
      <c r="R49" s="109"/>
      <c r="S49" s="109"/>
      <c r="T49" s="110"/>
      <c r="U49" s="7"/>
    </row>
    <row r="50" spans="1:21" ht="314.25" customHeight="1" thickBot="1" x14ac:dyDescent="0.3">
      <c r="A50" s="11"/>
      <c r="B50" s="111" t="s">
        <v>62</v>
      </c>
      <c r="C50" s="112"/>
      <c r="D50" s="112"/>
      <c r="E50" s="112"/>
      <c r="F50" s="112"/>
      <c r="G50" s="112"/>
      <c r="H50" s="112"/>
      <c r="I50" s="112"/>
      <c r="J50" s="112"/>
      <c r="K50" s="112"/>
      <c r="L50" s="112"/>
      <c r="M50" s="112"/>
      <c r="N50" s="112"/>
      <c r="O50" s="112"/>
      <c r="P50" s="112"/>
      <c r="Q50" s="112"/>
      <c r="R50" s="112"/>
      <c r="S50" s="112"/>
      <c r="T50" s="113"/>
      <c r="U50" s="7"/>
    </row>
  </sheetData>
  <sheetProtection sheet="1" selectLockedCells="1"/>
  <mergeCells count="57">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49:T49"/>
    <mergeCell ref="B50:T50"/>
    <mergeCell ref="B35:G35"/>
    <mergeCell ref="B36:G36"/>
    <mergeCell ref="B34:G34"/>
    <mergeCell ref="S34:T34"/>
    <mergeCell ref="S35:T36"/>
    <mergeCell ref="I37:M37"/>
    <mergeCell ref="I35:Q36"/>
    <mergeCell ref="P37:Q37"/>
    <mergeCell ref="N37:O37"/>
    <mergeCell ref="I34:Q34"/>
    <mergeCell ref="B48:T48"/>
    <mergeCell ref="B30:C30"/>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B32:Q32"/>
    <mergeCell ref="B11:Q11"/>
    <mergeCell ref="B13:Q13"/>
    <mergeCell ref="B3:Q4"/>
    <mergeCell ref="B7:Q7"/>
    <mergeCell ref="B8:Q8"/>
    <mergeCell ref="B9:Q9"/>
    <mergeCell ref="M27:Q27"/>
    <mergeCell ref="M28:Q28"/>
    <mergeCell ref="M29:Q29"/>
    <mergeCell ref="M30:Q30"/>
  </mergeCells>
  <conditionalFormatting sqref="J38:J46">
    <cfRule type="notContainsText" priority="5" operator="notContains" text="hrs">
      <formula>ISERROR(SEARCH("hrs",J38))</formula>
    </cfRule>
    <cfRule type="notContainsText" priority="6" operator="notContains" text="hrs">
      <formula>ISERROR(SEARCH("hrs",J38))</formula>
    </cfRule>
  </conditionalFormatting>
  <dataValidations disablePrompts="1" count="1">
    <dataValidation type="custom" allowBlank="1" showInputMessage="1" showErrorMessage="1" sqref="J38" xr:uid="{00000000-0002-0000-0000-000000000000}">
      <formula1>"hrs"</formula1>
    </dataValidation>
  </dataValidations>
  <pageMargins left="0.31496062992125984" right="0.23622047244094491" top="0.27559055118110237" bottom="0.55118110236220474" header="7.874015748031496E-2" footer="0.31496062992125984"/>
  <pageSetup paperSize="9" scale="39" orientation="portrait" cellComments="asDisplayed" r:id="rId1"/>
  <headerFooter>
    <oddHeader>&amp;RACMA Enhanced CAP05</oddHeader>
    <oddFooter>Page &amp;P of &amp;N</oddFooter>
  </headerFooter>
  <rowBreaks count="2" manualBreakCount="2">
    <brk id="32" max="19"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AM7W7QW6R7VW-674487575-7034</_dlc_DocId>
    <_dlc_DocIdUrl xmlns="d71819ef-55b9-420a-86a4-d36bc037540e">
      <Url>http://collaboration/organisation/cccd/CCB/MOD/_layouts/15/DocIdRedir.aspx?ID=AM7W7QW6R7VW-674487575-7034</Url>
      <Description>AM7W7QW6R7VW-674487575-7034</Description>
    </_dlc_DocIdUrl>
  </documentManagement>
</p:properties>
</file>

<file path=customXml/itemProps1.xml><?xml version="1.0" encoding="utf-8"?>
<ds:datastoreItem xmlns:ds="http://schemas.openxmlformats.org/officeDocument/2006/customXml" ds:itemID="{711D0FC4-259D-466C-A76B-977FA2DC60EA}"/>
</file>

<file path=customXml/itemProps2.xml><?xml version="1.0" encoding="utf-8"?>
<ds:datastoreItem xmlns:ds="http://schemas.openxmlformats.org/officeDocument/2006/customXml" ds:itemID="{16AA319B-D064-473F-8CD5-89668390C8BF}"/>
</file>

<file path=customXml/itemProps3.xml><?xml version="1.0" encoding="utf-8"?>
<ds:datastoreItem xmlns:ds="http://schemas.openxmlformats.org/officeDocument/2006/customXml" ds:itemID="{DBAF0295-B315-48BB-8A9C-59B5F6AAF03C}"/>
</file>

<file path=customXml/itemProps4.xml><?xml version="1.0" encoding="utf-8"?>
<ds:datastoreItem xmlns:ds="http://schemas.openxmlformats.org/officeDocument/2006/customXml" ds:itemID="{27FA78D5-1BB3-44FB-A52D-84DD5F41F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2020-04-27T23:30:46Z</dcterms:created>
  <dcterms:modified xsi:type="dcterms:W3CDTF">2020-04-27T23:31:01Z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cfde7e7e-ebbe-4fb8-96e2-5f69353dba27</vt:lpwstr>
  </property>
  <property fmtid="{D5CDD505-2E9C-101B-9397-08002B2CF9AE}" pid="3" name="ContentTypeId">
    <vt:lpwstr>0x010100C3F99C8C096DCE4E86DD43B0E41819A8</vt:lpwstr>
  </property>
</Properties>
</file>